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F1B01B50-7F26-4617-AF35-3D820B91C019}" xr6:coauthVersionLast="36" xr6:coauthVersionMax="36" xr10:uidLastSave="{00000000-0000-0000-0000-000000000000}"/>
  <bookViews>
    <workbookView xWindow="0" yWindow="0" windowWidth="28800" windowHeight="12120" xr2:uid="{2D34962E-7652-4D82-9424-63B866958097}"/>
  </bookViews>
  <sheets>
    <sheet name="Özet" sheetId="1" r:id="rId1"/>
    <sheet name="Genel" sheetId="2" r:id="rId2"/>
    <sheet name="Alt Branş Teminat Adet" sheetId="3" r:id="rId3"/>
    <sheet name="Yazılan Prim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"'d96a60d8-08b9-4587-ae71-196efdd5e809'"</definedName>
    <definedName name="_Fill" hidden="1">#REF!</definedName>
    <definedName name="_Order1" hidden="1">0</definedName>
    <definedName name="_Order2" hidden="1">0</definedName>
    <definedName name="_xlnm._FilterDatabase" localSheetId="2" hidden="1">'Alt Branş Teminat Adet'!$C$1:$C$79</definedName>
    <definedName name="_xlnm._FilterDatabase" localSheetId="1" hidden="1">Genel!$C$1:$C$44</definedName>
    <definedName name="_xlnm._FilterDatabase" localSheetId="0" hidden="1">Özet!#REF!</definedName>
    <definedName name="_xlnm._FilterDatabase" localSheetId="3" hidden="1">'Yazılan Prim'!$C$1:$C$79</definedName>
    <definedName name="Araç_Tipi">Genel!$JH$3:$JH$18</definedName>
    <definedName name="Araç_Tipi_2">'[1]Genel (6)'!$JB$3:$JB$18</definedName>
    <definedName name="Araç_Tipi_3">'[1]Genel (7)'!$JH$3:$JH$8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>'[1]Branş Bazlı Analiz'!$CQ$3:$CQ$95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localSheetId="2" hidden="1">{"'Sheet1'!$A$2:$Q$16"}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Genel!$JL$3:$JL$7</definedName>
    <definedName name="Ürün_Tipi_2">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hidden="1">#REF!,#REF!</definedName>
    <definedName name="Z_B066FA3D_FBDA_11D7_B2FF_000102284AA0_.wvu.FilterData" hidden="1">#REF!</definedName>
    <definedName name="Z_B066FA3D_FBDA_11D7_B2FF_000102284AA0_.wvu.PrintArea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41" i="2"/>
  <c r="E9" i="2"/>
  <c r="E64" i="2"/>
  <c r="E32" i="2"/>
  <c r="C16" i="1"/>
  <c r="D56" i="2"/>
  <c r="D24" i="2"/>
  <c r="B8" i="1"/>
  <c r="D47" i="2"/>
  <c r="D15" i="2"/>
  <c r="E70" i="2"/>
  <c r="E38" i="2"/>
  <c r="C18" i="1"/>
  <c r="E19" i="2"/>
  <c r="D18" i="2"/>
  <c r="D17" i="2"/>
  <c r="B21" i="1"/>
  <c r="E11" i="2"/>
  <c r="D10" i="2"/>
  <c r="D34" i="2"/>
  <c r="D66" i="2"/>
  <c r="E52" i="2"/>
  <c r="D44" i="2"/>
  <c r="D35" i="2"/>
  <c r="E26" i="2"/>
  <c r="D70" i="2"/>
  <c r="E63" i="2"/>
  <c r="D61" i="2"/>
  <c r="D53" i="2"/>
  <c r="D13" i="2"/>
  <c r="E69" i="2"/>
  <c r="E37" i="2"/>
  <c r="C21" i="1"/>
  <c r="E60" i="2"/>
  <c r="E28" i="2"/>
  <c r="C12" i="1"/>
  <c r="D52" i="2"/>
  <c r="D20" i="2"/>
  <c r="D75" i="2"/>
  <c r="D43" i="2"/>
  <c r="D11" i="2"/>
  <c r="E66" i="2"/>
  <c r="E34" i="2"/>
  <c r="C14" i="1"/>
  <c r="D9" i="2"/>
  <c r="E7" i="2"/>
  <c r="C11" i="1"/>
  <c r="B10" i="1"/>
  <c r="B17" i="1"/>
  <c r="C15" i="1"/>
  <c r="C7" i="1"/>
  <c r="E55" i="2"/>
  <c r="C13" i="1"/>
  <c r="E20" i="2"/>
  <c r="D12" i="2"/>
  <c r="B19" i="1"/>
  <c r="D73" i="2"/>
  <c r="D58" i="2"/>
  <c r="C19" i="1"/>
  <c r="E59" i="2"/>
  <c r="D57" i="2"/>
  <c r="E65" i="2"/>
  <c r="E33" i="2"/>
  <c r="C17" i="1"/>
  <c r="E56" i="2"/>
  <c r="E24" i="2"/>
  <c r="C8" i="1"/>
  <c r="D48" i="2"/>
  <c r="D16" i="2"/>
  <c r="D71" i="2"/>
  <c r="D39" i="2"/>
  <c r="D7" i="2"/>
  <c r="E62" i="2"/>
  <c r="E30" i="2"/>
  <c r="C10" i="1"/>
  <c r="B14" i="1"/>
  <c r="B13" i="1"/>
  <c r="D69" i="2"/>
  <c r="E75" i="2"/>
  <c r="D74" i="2"/>
  <c r="D46" i="2"/>
  <c r="E67" i="2"/>
  <c r="E29" i="2"/>
  <c r="D76" i="2"/>
  <c r="D67" i="2"/>
  <c r="E58" i="2"/>
  <c r="E71" i="2"/>
  <c r="D65" i="2"/>
  <c r="D25" i="2"/>
  <c r="E47" i="2"/>
  <c r="D45" i="2"/>
  <c r="E61" i="2"/>
  <c r="E57" i="2"/>
  <c r="E25" i="2"/>
  <c r="C9" i="1"/>
  <c r="E48" i="2"/>
  <c r="E16" i="2"/>
  <c r="D72" i="2"/>
  <c r="D40" i="2"/>
  <c r="D8" i="2"/>
  <c r="D63" i="2"/>
  <c r="D31" i="2"/>
  <c r="B15" i="1"/>
  <c r="E54" i="2"/>
  <c r="E22" i="2"/>
  <c r="D62" i="2"/>
  <c r="D54" i="2"/>
  <c r="D21" i="2"/>
  <c r="E53" i="2"/>
  <c r="E21" i="2"/>
  <c r="E76" i="2"/>
  <c r="E44" i="2"/>
  <c r="E12" i="2"/>
  <c r="D68" i="2"/>
  <c r="D36" i="2"/>
  <c r="B20" i="1"/>
  <c r="D59" i="2"/>
  <c r="D27" i="2"/>
  <c r="B11" i="1"/>
  <c r="E50" i="2"/>
  <c r="E18" i="2"/>
  <c r="E51" i="2"/>
  <c r="D50" i="2"/>
  <c r="D49" i="2"/>
  <c r="D37" i="2"/>
  <c r="E43" i="2"/>
  <c r="D42" i="2"/>
  <c r="B18" i="1"/>
  <c r="D14" i="2"/>
  <c r="E13" i="2"/>
  <c r="E68" i="2"/>
  <c r="C20" i="1"/>
  <c r="D28" i="2"/>
  <c r="D51" i="2"/>
  <c r="E74" i="2"/>
  <c r="E10" i="2"/>
  <c r="D29" i="2"/>
  <c r="E15" i="2"/>
  <c r="B9" i="1"/>
  <c r="E49" i="2"/>
  <c r="E17" i="2"/>
  <c r="E72" i="2"/>
  <c r="E40" i="2"/>
  <c r="E8" i="2"/>
  <c r="D64" i="2"/>
  <c r="D32" i="2"/>
  <c r="B16" i="1"/>
  <c r="D55" i="2"/>
  <c r="D23" i="2"/>
  <c r="B7" i="1"/>
  <c r="E46" i="2"/>
  <c r="E14" i="2"/>
  <c r="D41" i="2"/>
  <c r="E39" i="2"/>
  <c r="D38" i="2"/>
  <c r="D26" i="2"/>
  <c r="D33" i="2"/>
  <c r="E31" i="2"/>
  <c r="E35" i="2"/>
  <c r="E23" i="2"/>
  <c r="E45" i="2"/>
  <c r="E36" i="2"/>
  <c r="D60" i="2"/>
  <c r="B12" i="1"/>
  <c r="D19" i="2"/>
  <c r="E42" i="2"/>
  <c r="D30" i="2"/>
  <c r="E27" i="2"/>
  <c r="D22" i="2"/>
  <c r="B22" i="1" l="1"/>
  <c r="E78" i="2"/>
  <c r="D77" i="2"/>
  <c r="D78" i="2"/>
  <c r="C22" i="1"/>
  <c r="E77" i="2"/>
  <c r="D79" i="2" l="1"/>
  <c r="E79" i="2"/>
</calcChain>
</file>

<file path=xl/sharedStrings.xml><?xml version="1.0" encoding="utf-8"?>
<sst xmlns="http://schemas.openxmlformats.org/spreadsheetml/2006/main" count="685" uniqueCount="138">
  <si>
    <t>Özet Branş Analiz</t>
  </si>
  <si>
    <t>Kasko</t>
  </si>
  <si>
    <t>71701-Dar Kasko Ürünü İstatistiki Veriler</t>
  </si>
  <si>
    <t>71702-Kasko Ürünü İstatistiki Veriler</t>
  </si>
  <si>
    <t>717-Kasko Branşı İstatistiki Veriler</t>
  </si>
  <si>
    <t>Lütfen Seçiminizi Yapınız</t>
  </si>
  <si>
    <t>71703-Genişletilmiş Kasko Ürünü İstatistiki Veriler</t>
  </si>
  <si>
    <t>Araç Tipi</t>
  </si>
  <si>
    <t>Alt Branş Teminat Adet</t>
  </si>
  <si>
    <t>Yazılan Prim</t>
  </si>
  <si>
    <t>71704-Tam Kasko Ürünü İstatistiki Veriler</t>
  </si>
  <si>
    <t>1-Otomobil</t>
  </si>
  <si>
    <t>2-Taksi</t>
  </si>
  <si>
    <t>3-Minibüs (Sürücü Dahil 9-15 koltuk)</t>
  </si>
  <si>
    <t>4-Otobüs (Sürücü dahil 16-30 koltuk)</t>
  </si>
  <si>
    <t>5-Otobüs (Sürücü dahil 31 ve üstü koltuk)</t>
  </si>
  <si>
    <t>6-Kamyonet</t>
  </si>
  <si>
    <t>7-Kamyon</t>
  </si>
  <si>
    <t>8-İş Makinası</t>
  </si>
  <si>
    <t>9-Traktör</t>
  </si>
  <si>
    <t>10-Römork</t>
  </si>
  <si>
    <t>11-Motosiklet ve Yük Motosikleti</t>
  </si>
  <si>
    <t>12-Tanker</t>
  </si>
  <si>
    <t>13-Çekici</t>
  </si>
  <si>
    <t>14-Özel Amaçlı Taşıt</t>
  </si>
  <si>
    <t>15-Tarım Makinesi</t>
  </si>
  <si>
    <t>TOPLAM</t>
  </si>
  <si>
    <t>*Bu ve/veya ilgili sayfalardaki veriler geçici rakamlar olup, kesin sonuçlar için ilgili döneme ilişkin Gelir Tablolarına başvurulmalıdır.</t>
  </si>
  <si>
    <t>Genel Branş Analiz</t>
  </si>
  <si>
    <t>Lütfen Seçimlerinizi Yapınız</t>
  </si>
  <si>
    <t>Şirket Adı</t>
  </si>
  <si>
    <t>Şirket Kodu</t>
  </si>
  <si>
    <t>Şirket Tipi</t>
  </si>
  <si>
    <t>Chubb European Group SE Merkezi Fransa Türkiye İstanbul Şubesi</t>
  </si>
  <si>
    <t>HD</t>
  </si>
  <si>
    <t>Aksigorta AŞ</t>
  </si>
  <si>
    <t>Allianz Sigorta AŞ</t>
  </si>
  <si>
    <t>Anadolu Anonim Türk Sigorta Şirketi</t>
  </si>
  <si>
    <t>Ankara Anonim Türk Sigorta Şirketi</t>
  </si>
  <si>
    <t>Atradius Crédito y Caución S.A. de Seguros y Reaseguros, İstanbul Şubesi</t>
  </si>
  <si>
    <t>Unico Sigorta AŞ</t>
  </si>
  <si>
    <t>Axa Sigorta AŞ</t>
  </si>
  <si>
    <t>BNP Paribas Cardif Sigorta AŞ</t>
  </si>
  <si>
    <t>Coface Sigorta AŞ</t>
  </si>
  <si>
    <t>Corpus Sigorta AŞ</t>
  </si>
  <si>
    <t>VHV Allgemeine Sigorta AŞ</t>
  </si>
  <si>
    <t>Toplam</t>
  </si>
  <si>
    <t>Euler Hermes Sigorta AŞ</t>
  </si>
  <si>
    <t>Eureko Sigorta AŞ</t>
  </si>
  <si>
    <t>Generali Sigorta AŞ</t>
  </si>
  <si>
    <t>Türkiye Sigorta AŞ</t>
  </si>
  <si>
    <t>HDI Sigorta AŞ</t>
  </si>
  <si>
    <t>Bereket Sigorta AŞ</t>
  </si>
  <si>
    <t>Magdeburger Sigorta AŞ</t>
  </si>
  <si>
    <t>Mapfre Sigorta AŞ</t>
  </si>
  <si>
    <t>Neova Katılım Sigorta AŞ</t>
  </si>
  <si>
    <t>Orient Sigorta AŞ</t>
  </si>
  <si>
    <t>Ray Sigorta AŞ</t>
  </si>
  <si>
    <t>Şeker Sigorta AŞ</t>
  </si>
  <si>
    <t>Sompo Sigorta AŞ</t>
  </si>
  <si>
    <t>Doga Sigorta AŞ</t>
  </si>
  <si>
    <t>Koru Sigorta AŞ</t>
  </si>
  <si>
    <t>GIG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</si>
  <si>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</si>
  <si>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</si>
  <si>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</si>
  <si>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</si>
  <si>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</si>
  <si>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</si>
  <si>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</si>
  <si>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</si>
  <si>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</si>
  <si>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</si>
  <si>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</si>
  <si>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</si>
  <si>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</si>
  <si>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</si>
  <si>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</si>
  <si>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</si>
  <si>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</si>
  <si>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</si>
  <si>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Dijital Sigorta AŞ</t>
  </si>
  <si>
    <t>Global World Sigorta AŞ</t>
  </si>
  <si>
    <t>Medisa Sigorta AŞ</t>
  </si>
  <si>
    <t>Bupa Acıbadem Sigorta AŞ</t>
  </si>
  <si>
    <t>BNP Paribas Cardif Hayat Sigorta AŞ</t>
  </si>
  <si>
    <t>H</t>
  </si>
  <si>
    <t>Demir Sağlık ve Hayat Sigorta AŞ</t>
  </si>
  <si>
    <t>Zurich Yaşam ve Emeklilik AŞ</t>
  </si>
  <si>
    <t>E</t>
  </si>
  <si>
    <t>Türkiye Katılım Hayat AŞ</t>
  </si>
  <si>
    <t>Quick Hayat Sigorta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</si>
  <si>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</si>
  <si>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</si>
  <si>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</si>
  <si>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</si>
  <si>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</si>
  <si>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AgeSA Hayat ve Emeklilik AŞ</t>
  </si>
  <si>
    <t>Axa Hayat ve Emeklilik AŞ</t>
  </si>
  <si>
    <t>BNP Paribas Cardif Emeklilik AŞ</t>
  </si>
  <si>
    <t>QNB Sağlık Hayat Sigorta ve Emeklilik AŞ</t>
  </si>
  <si>
    <t>HDI Fiba Emeklilik ve Hayat AŞ</t>
  </si>
  <si>
    <t>Garanti BBVA Emeklilik ve Hayat AŞ</t>
  </si>
  <si>
    <t>NN Hayat ve Emeklilik AŞ</t>
  </si>
  <si>
    <t>Katılım Emeklilik ve Hayat AŞ</t>
  </si>
  <si>
    <t>Metlife Emeklilik ve Hayat AŞ</t>
  </si>
  <si>
    <t>Türkiye Hayat ve Emeklilik AŞ</t>
  </si>
  <si>
    <t>TOPLAM (HAYAT DIŞI ŞİRKETLER)</t>
  </si>
  <si>
    <t>T (HD)</t>
  </si>
  <si>
    <t>TOPLAM (HAYAT VE EMEKLİLİK ŞİRKETLERİ)</t>
  </si>
  <si>
    <t>T (H+E)</t>
  </si>
  <si>
    <t>TOPLAM (HAYAT DIŞI ŞİRKETLER+HAYAT VE EMEKLİLİK ŞİRKETLERİ)</t>
  </si>
  <si>
    <t>T (HD+H+E)</t>
  </si>
  <si>
    <t>Alt Branş Teminat Adetleri</t>
  </si>
  <si>
    <t>71701-Dar Kasko Ürünü Alt Branş Alt Branş Teminat Adetleri</t>
  </si>
  <si>
    <t>71702-Kasko Ürünü Alt Branş Alt Branş Teminat Adetleri</t>
  </si>
  <si>
    <t>71703-Genişletilmiş Kasko Ürünü Alt Branş Alt Branş Teminat Adetleri</t>
  </si>
  <si>
    <t>71704-Tam Kasko Ürünü Alt Branş Alt Branş Teminat Adetleri</t>
  </si>
  <si>
    <t>717-Kasko Branşı Alt Branş Teminat Adetleri</t>
  </si>
  <si>
    <t>Dar Kasko Ürünü Alt Branş Alt Branş Teminat Adetleri Toplamı</t>
  </si>
  <si>
    <t>Kasko Ürünü Alt Branş Alt Branş Teminat Adetleri Toplamı</t>
  </si>
  <si>
    <t>Genişletilmiş Kasko Ürünü Alt Branş Alt Branş Teminat Adetleri Toplamı</t>
  </si>
  <si>
    <t>Tam Kasko Ürünü Alt Branş Alt Branş Teminat Adetleri Toplamı</t>
  </si>
  <si>
    <t>Kasko Branşı Alt Branş Teminat Adetleri Toplamı</t>
  </si>
  <si>
    <t>71701-Dar Kasko Ürünü Yazılan Prim</t>
  </si>
  <si>
    <t>71702-Kasko Ürünü Yazılan Prim</t>
  </si>
  <si>
    <t>71703-Genişletilmiş Kasko Ürünü Yazılan Prim</t>
  </si>
  <si>
    <t>71704-Tam Kasko Ürünü Yazılan Prim</t>
  </si>
  <si>
    <t>717-Kasko Branşı Yazılan Prim</t>
  </si>
  <si>
    <t>Dar Kasko Ürünü Yazılan Prim Toplamı</t>
  </si>
  <si>
    <t>Kasko Ürünü Yazılan Prim Toplamı</t>
  </si>
  <si>
    <t>Genişletilmiş Kasko Ürünü Yazılan Prim Toplamı</t>
  </si>
  <si>
    <t>Tam Kasko Ürünü Yazılan Prim Toplamı</t>
  </si>
  <si>
    <t>Kasko Branşı Yazılan Prim Toplamı</t>
  </si>
  <si>
    <t>01.01.2025-28.02.2025</t>
  </si>
  <si>
    <t>**Prim üretim istatistikleri RİP kapsamında üretilmektedir.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</si>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</sst>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\-0\ "/>
  </numFmts>
  <fonts count="13" x14ac:knownFonts="1"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0"/>
      <name val="Arial Tur"/>
      <charset val="162"/>
    </font>
    <font>
      <b/>
      <sz val="10"/>
      <color indexed="4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4" fontId="1" fillId="2" borderId="0" xfId="0" applyNumberFormat="1" applyFont="1" applyFill="1" applyBorder="1" applyAlignment="1">
      <alignment horizontal="left"/>
    </xf>
    <xf numFmtId="0" fontId="0" fillId="3" borderId="0" xfId="0" applyFill="1"/>
    <xf numFmtId="0" fontId="5" fillId="5" borderId="4" xfId="0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/>
    </xf>
    <xf numFmtId="38" fontId="8" fillId="7" borderId="4" xfId="0" applyNumberFormat="1" applyFont="1" applyFill="1" applyBorder="1" applyAlignment="1">
      <alignment horizontal="right"/>
    </xf>
    <xf numFmtId="164" fontId="0" fillId="0" borderId="0" xfId="0" applyNumberFormat="1" applyFont="1"/>
    <xf numFmtId="37" fontId="4" fillId="4" borderId="1" xfId="0" applyNumberFormat="1" applyFont="1" applyFill="1" applyBorder="1" applyAlignment="1" applyProtection="1">
      <alignment vertical="center" wrapText="1"/>
    </xf>
    <xf numFmtId="38" fontId="7" fillId="6" borderId="4" xfId="0" applyNumberFormat="1" applyFont="1" applyFill="1" applyBorder="1" applyAlignment="1">
      <alignment horizontal="right"/>
    </xf>
    <xf numFmtId="0" fontId="0" fillId="3" borderId="0" xfId="0" applyFont="1" applyFill="1"/>
    <xf numFmtId="0" fontId="9" fillId="8" borderId="0" xfId="0" applyFont="1" applyFill="1" applyBorder="1" applyAlignment="1"/>
    <xf numFmtId="0" fontId="10" fillId="8" borderId="0" xfId="0" applyFont="1" applyFill="1" applyBorder="1" applyAlignment="1"/>
    <xf numFmtId="0" fontId="7" fillId="4" borderId="4" xfId="0" applyFont="1" applyFill="1" applyBorder="1" applyAlignment="1">
      <alignment horizontal="center" vertical="center" wrapText="1"/>
    </xf>
    <xf numFmtId="1" fontId="11" fillId="6" borderId="4" xfId="0" quotePrefix="1" applyNumberFormat="1" applyFont="1" applyFill="1" applyBorder="1" applyAlignment="1" applyProtection="1">
      <alignment horizontal="center"/>
    </xf>
    <xf numFmtId="0" fontId="7" fillId="6" borderId="4" xfId="0" applyFont="1" applyFill="1" applyBorder="1" applyAlignment="1">
      <alignment horizontal="center"/>
    </xf>
    <xf numFmtId="165" fontId="12" fillId="4" borderId="2" xfId="0" applyNumberFormat="1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 applyProtection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7" fontId="4" fillId="5" borderId="1" xfId="0" applyNumberFormat="1" applyFont="1" applyFill="1" applyBorder="1" applyAlignment="1" applyProtection="1">
      <alignment horizontal="center" vertical="center" wrapText="1"/>
    </xf>
    <xf numFmtId="37" fontId="4" fillId="5" borderId="3" xfId="0" applyNumberFormat="1" applyFont="1" applyFill="1" applyBorder="1" applyAlignment="1" applyProtection="1">
      <alignment horizontal="center" vertical="center" wrapText="1"/>
    </xf>
    <xf numFmtId="37" fontId="4" fillId="5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154784</xdr:colOff>
      <xdr:row>3</xdr:row>
      <xdr:rowOff>238125</xdr:rowOff>
    </xdr:from>
    <xdr:to>
      <xdr:col>3</xdr:col>
      <xdr:colOff>428626</xdr:colOff>
      <xdr:row>5</xdr:row>
      <xdr:rowOff>95250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55FE04A1-7D1B-4307-BB9B-BBB7A4B57CBF}"/>
            </a:ext>
          </a:extLst>
        </xdr:cNvPr>
        <xdr:cNvSpPr/>
      </xdr:nvSpPr>
      <xdr:spPr bwMode="auto">
        <a:xfrm rot="16200000">
          <a:off x="6087667" y="887017"/>
          <a:ext cx="428625" cy="273842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321468</xdr:colOff>
      <xdr:row>0</xdr:row>
      <xdr:rowOff>95250</xdr:rowOff>
    </xdr:from>
    <xdr:to>
      <xdr:col>3</xdr:col>
      <xdr:colOff>597164</xdr:colOff>
      <xdr:row>2</xdr:row>
      <xdr:rowOff>127000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C3E6709B-EF34-4703-A983-CF93F37A6F3F}"/>
            </a:ext>
          </a:extLst>
        </xdr:cNvPr>
        <xdr:cNvSpPr/>
      </xdr:nvSpPr>
      <xdr:spPr bwMode="auto">
        <a:xfrm rot="16200000">
          <a:off x="6263216" y="163777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375045</xdr:colOff>
      <xdr:row>2</xdr:row>
      <xdr:rowOff>101203</xdr:rowOff>
    </xdr:from>
    <xdr:to>
      <xdr:col>4</xdr:col>
      <xdr:colOff>720326</xdr:colOff>
      <xdr:row>3</xdr:row>
      <xdr:rowOff>244078</xdr:rowOff>
    </xdr:to>
    <xdr:sp macro="" textlink="">
      <xdr:nvSpPr>
        <xdr:cNvPr id="3" name="Yukarı Ok 2">
          <a:extLst>
            <a:ext uri="{FF2B5EF4-FFF2-40B4-BE49-F238E27FC236}">
              <a16:creationId xmlns:a16="http://schemas.microsoft.com/office/drawing/2014/main" id="{ED8E15CA-5C8B-4293-A283-EBFFE70656E6}"/>
            </a:ext>
          </a:extLst>
        </xdr:cNvPr>
        <xdr:cNvSpPr/>
      </xdr:nvSpPr>
      <xdr:spPr bwMode="auto">
        <a:xfrm rot="11941696">
          <a:off x="7433070" y="482203"/>
          <a:ext cx="345281" cy="333375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2\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</sheetData>
      <sheetData sheetId="196">
        <row r="3">
          <cell r="JH3" t="str">
            <v>1-Otomobil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  <row r="4">
          <cell r="JH4" t="str">
            <v>2-Taksi</v>
          </cell>
        </row>
        <row r="5">
          <cell r="JH5" t="str">
            <v>3-Minibüs (10-17 koltuk)</v>
          </cell>
        </row>
        <row r="6">
          <cell r="JH6" t="str">
            <v>4-Otobüs (18-30 koltuk)</v>
          </cell>
        </row>
        <row r="7">
          <cell r="JH7" t="str">
            <v>5-Otobüs (31 ve üstü koltuk)</v>
          </cell>
        </row>
        <row r="8">
          <cell r="JH8" t="str">
            <v>Toplam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CD9C-7B15-4707-B986-D5A4C67FD7EE}">
  <sheetPr>
    <tabColor theme="2" tint="-0.499984740745262"/>
  </sheetPr>
  <dimension ref="A1:JJ39"/>
  <sheetViews>
    <sheetView showGridLines="0" tabSelected="1" zoomScale="80" zoomScaleNormal="80" workbookViewId="0">
      <pane xSplit="1" ySplit="6" topLeftCell="B7" activePane="bottomRight" state="frozen"/>
      <selection activeCell="C30" sqref="C30"/>
      <selection pane="topRight" activeCell="C30" sqref="C30"/>
      <selection pane="bottomLeft" activeCell="C30" sqref="C30"/>
      <selection pane="bottomRight" activeCell="B5" sqref="B5:C5"/>
    </sheetView>
  </sheetViews>
  <sheetFormatPr defaultColWidth="9.140625" defaultRowHeight="12.75" x14ac:dyDescent="0.2"/>
  <cols>
    <col min="1" max="1" width="58.7109375" style="5" customWidth="1"/>
    <col min="2" max="3" width="15.7109375" style="2" customWidth="1"/>
    <col min="4" max="269" width="9.140625" style="2"/>
    <col min="270" max="270" width="9.140625" style="3"/>
    <col min="271" max="16384" width="9.140625" style="2"/>
  </cols>
  <sheetData>
    <row r="1" spans="1:270" ht="15" customHeight="1" x14ac:dyDescent="0.25">
      <c r="A1" s="1" t="s">
        <v>0</v>
      </c>
    </row>
    <row r="2" spans="1:270" ht="15" customHeight="1" x14ac:dyDescent="0.25">
      <c r="A2" s="1" t="s">
        <v>1</v>
      </c>
    </row>
    <row r="3" spans="1:270" ht="15" customHeight="1" x14ac:dyDescent="0.25">
      <c r="A3" s="4" t="s">
        <v>134</v>
      </c>
      <c r="JJ3" s="3" t="s">
        <v>2</v>
      </c>
    </row>
    <row r="4" spans="1:270" ht="22.5" customHeight="1" x14ac:dyDescent="0.2">
      <c r="JJ4" s="3" t="s">
        <v>3</v>
      </c>
    </row>
    <row r="5" spans="1:270" ht="22.5" customHeight="1" x14ac:dyDescent="0.2">
      <c r="B5" s="22" t="s">
        <v>4</v>
      </c>
      <c r="C5" s="23"/>
      <c r="E5" s="24" t="s">
        <v>5</v>
      </c>
      <c r="F5" s="25"/>
      <c r="G5" s="26"/>
      <c r="JJ5" s="3" t="s">
        <v>6</v>
      </c>
    </row>
    <row r="6" spans="1:270" ht="79.5" customHeight="1" x14ac:dyDescent="0.2">
      <c r="A6" s="6" t="s">
        <v>7</v>
      </c>
      <c r="B6" s="7" t="s">
        <v>8</v>
      </c>
      <c r="C6" s="7" t="s">
        <v>9</v>
      </c>
      <c r="JJ6" s="3" t="s">
        <v>10</v>
      </c>
    </row>
    <row r="7" spans="1:270" ht="12.75" customHeight="1" x14ac:dyDescent="0.2">
      <c r="A7" s="8" t="s">
        <v>11</v>
      </c>
      <c r="B7" s="9">
        <f t="shared" ref="B7:C21" ca="1" si="0">IFERROR(INDIRECT("'"&amp;B$6&amp;"'!"&amp;ADDRESS(MATCH(9003,INDIRECT("'"&amp;B$6&amp;"'!$B$1:$B$1095"),0),IF(MID($B$5,1,5)="71701",MATCH($A7,INDIRECT("'"&amp;B$6&amp;"'!6:6"),0),IF(MID($B$5,1,5)="71702",MATCH($A7,INDIRECT("'"&amp;B$6&amp;"'!6:6"),0)+17,IF(MID($B$5,1,5)="71703",MATCH($A7,INDIRECT("'"&amp;B$6&amp;"'!6:6"),0)+34,IF(MID($B$5,1,5)="71704",MATCH($A7,INDIRECT("'"&amp;B$6&amp;"'!6:6"),0)+51,MATCH($A7,INDIRECT("'"&amp;B$6&amp;"'!6:6"),0)+68)))))),0)</f>
        <v>1113197.1516335502</v>
      </c>
      <c r="C7" s="9">
        <f t="shared" ca="1" si="0"/>
        <v>13665387546.424406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JJ7" s="3" t="s">
        <v>4</v>
      </c>
    </row>
    <row r="8" spans="1:270" ht="12.75" customHeight="1" x14ac:dyDescent="0.2">
      <c r="A8" s="8" t="s">
        <v>12</v>
      </c>
      <c r="B8" s="9">
        <f t="shared" ca="1" si="0"/>
        <v>1166.3234708211567</v>
      </c>
      <c r="C8" s="9">
        <f t="shared" ca="1" si="0"/>
        <v>33241760.549994908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</row>
    <row r="9" spans="1:270" ht="12.75" customHeight="1" x14ac:dyDescent="0.2">
      <c r="A9" s="8" t="s">
        <v>13</v>
      </c>
      <c r="B9" s="9">
        <f t="shared" ca="1" si="0"/>
        <v>20447.695509462919</v>
      </c>
      <c r="C9" s="9">
        <f t="shared" ca="1" si="0"/>
        <v>339175499.03590935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</row>
    <row r="10" spans="1:270" ht="12.75" customHeight="1" x14ac:dyDescent="0.2">
      <c r="A10" s="8" t="s">
        <v>14</v>
      </c>
      <c r="B10" s="9">
        <f t="shared" ca="1" si="0"/>
        <v>9003.4829191013996</v>
      </c>
      <c r="C10" s="9">
        <f t="shared" ca="1" si="0"/>
        <v>195390906.74160507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</row>
    <row r="11" spans="1:270" ht="12.75" customHeight="1" x14ac:dyDescent="0.2">
      <c r="A11" s="8" t="s">
        <v>15</v>
      </c>
      <c r="B11" s="9">
        <f t="shared" ca="1" si="0"/>
        <v>3511.2254478181312</v>
      </c>
      <c r="C11" s="9">
        <f t="shared" ca="1" si="0"/>
        <v>307554951.80249828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</row>
    <row r="12" spans="1:270" ht="12.75" customHeight="1" x14ac:dyDescent="0.2">
      <c r="A12" s="8" t="s">
        <v>16</v>
      </c>
      <c r="B12" s="9">
        <f t="shared" ca="1" si="0"/>
        <v>198180.11980064181</v>
      </c>
      <c r="C12" s="9">
        <f t="shared" ca="1" si="0"/>
        <v>2370799867.6780167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</row>
    <row r="13" spans="1:270" ht="12.75" customHeight="1" x14ac:dyDescent="0.2">
      <c r="A13" s="8" t="s">
        <v>17</v>
      </c>
      <c r="B13" s="9">
        <f t="shared" ca="1" si="0"/>
        <v>28935.986381075269</v>
      </c>
      <c r="C13" s="9">
        <f t="shared" ca="1" si="0"/>
        <v>1118738058.0182133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</row>
    <row r="14" spans="1:270" ht="12.75" customHeight="1" x14ac:dyDescent="0.2">
      <c r="A14" s="8" t="s">
        <v>18</v>
      </c>
      <c r="B14" s="9">
        <f t="shared" ca="1" si="0"/>
        <v>4000.0315618784416</v>
      </c>
      <c r="C14" s="9">
        <f t="shared" ca="1" si="0"/>
        <v>59754799.03999301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</row>
    <row r="15" spans="1:270" ht="12.75" customHeight="1" x14ac:dyDescent="0.2">
      <c r="A15" s="8" t="s">
        <v>19</v>
      </c>
      <c r="B15" s="9">
        <f t="shared" ca="1" si="0"/>
        <v>44089.693233332226</v>
      </c>
      <c r="C15" s="9">
        <f t="shared" ca="1" si="0"/>
        <v>531529267.38369805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</row>
    <row r="16" spans="1:270" ht="12.75" customHeight="1" x14ac:dyDescent="0.2">
      <c r="A16" s="8" t="s">
        <v>20</v>
      </c>
      <c r="B16" s="9">
        <f t="shared" ca="1" si="0"/>
        <v>27792.789161411103</v>
      </c>
      <c r="C16" s="9">
        <f t="shared" ca="1" si="0"/>
        <v>508298610.76431811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</row>
    <row r="17" spans="1:270" ht="12.75" customHeight="1" x14ac:dyDescent="0.2">
      <c r="A17" s="8" t="s">
        <v>21</v>
      </c>
      <c r="B17" s="9">
        <f t="shared" ca="1" si="0"/>
        <v>6431.1767370132284</v>
      </c>
      <c r="C17" s="9">
        <f t="shared" ca="1" si="0"/>
        <v>49009042.315203495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</row>
    <row r="18" spans="1:270" ht="12.75" customHeight="1" x14ac:dyDescent="0.2">
      <c r="A18" s="8" t="s">
        <v>22</v>
      </c>
      <c r="B18" s="9">
        <f t="shared" ca="1" si="0"/>
        <v>1240.8315844000001</v>
      </c>
      <c r="C18" s="9">
        <f t="shared" ca="1" si="0"/>
        <v>49768792.720055997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</row>
    <row r="19" spans="1:270" ht="12.75" customHeight="1" x14ac:dyDescent="0.2">
      <c r="A19" s="8" t="s">
        <v>23</v>
      </c>
      <c r="B19" s="9">
        <f t="shared" ca="1" si="0"/>
        <v>34612.486722547583</v>
      </c>
      <c r="C19" s="9">
        <f t="shared" ca="1" si="0"/>
        <v>1673488875.7900529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</row>
    <row r="20" spans="1:270" ht="12.75" customHeight="1" x14ac:dyDescent="0.2">
      <c r="A20" s="8" t="s">
        <v>24</v>
      </c>
      <c r="B20" s="9">
        <f t="shared" ca="1" si="0"/>
        <v>7749.3734193552564</v>
      </c>
      <c r="C20" s="9">
        <f t="shared" ca="1" si="0"/>
        <v>433385893.04980022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</row>
    <row r="21" spans="1:270" ht="12.75" customHeight="1" x14ac:dyDescent="0.2">
      <c r="A21" s="8" t="s">
        <v>25</v>
      </c>
      <c r="B21" s="9">
        <f t="shared" ca="1" si="0"/>
        <v>225.66575375342467</v>
      </c>
      <c r="C21" s="9">
        <f t="shared" ca="1" si="0"/>
        <v>5221988.4799996996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</row>
    <row r="22" spans="1:270" ht="12.75" customHeight="1" x14ac:dyDescent="0.2">
      <c r="A22" s="11" t="s">
        <v>26</v>
      </c>
      <c r="B22" s="12">
        <f ca="1">SUM(B7:B21)</f>
        <v>1500584.0333361623</v>
      </c>
      <c r="C22" s="12">
        <f ca="1">SUM(C7:C21)</f>
        <v>21340745859.793766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</row>
    <row r="23" spans="1:270" s="10" customFormat="1" x14ac:dyDescent="0.2">
      <c r="A23" s="13"/>
      <c r="JJ23" s="3"/>
    </row>
    <row r="24" spans="1:270" s="10" customFormat="1" x14ac:dyDescent="0.2">
      <c r="A24" s="28" t="s">
        <v>27</v>
      </c>
      <c r="JJ24" s="3"/>
    </row>
    <row r="25" spans="1:270" s="10" customFormat="1" x14ac:dyDescent="0.2">
      <c r="A25" s="28" t="s">
        <v>135</v>
      </c>
      <c r="JJ25" s="3"/>
    </row>
    <row r="26" spans="1:270" s="10" customFormat="1" x14ac:dyDescent="0.2">
      <c r="A26" s="28" t="s">
        <v>137</v>
      </c>
      <c r="JJ26" s="3"/>
    </row>
    <row r="27" spans="1:270" s="10" customFormat="1" x14ac:dyDescent="0.2">
      <c r="A27" s="28"/>
      <c r="JJ27" s="3"/>
    </row>
    <row r="28" spans="1:270" s="10" customFormat="1" x14ac:dyDescent="0.2">
      <c r="A28" s="28" t="s">
        <v>136</v>
      </c>
      <c r="JJ28" s="3"/>
    </row>
    <row r="29" spans="1:270" s="10" customFormat="1" x14ac:dyDescent="0.2">
      <c r="A29" s="13"/>
      <c r="JJ29" s="3"/>
    </row>
    <row r="30" spans="1:270" s="10" customFormat="1" x14ac:dyDescent="0.2">
      <c r="A30" s="13"/>
      <c r="JJ30" s="3"/>
    </row>
    <row r="31" spans="1:270" s="10" customFormat="1" x14ac:dyDescent="0.2">
      <c r="A31" s="13"/>
      <c r="JJ31" s="3"/>
    </row>
    <row r="32" spans="1:270" s="10" customFormat="1" x14ac:dyDescent="0.2">
      <c r="A32" s="13"/>
      <c r="JJ32" s="3"/>
    </row>
    <row r="33" spans="1:270" s="10" customFormat="1" x14ac:dyDescent="0.2">
      <c r="A33" s="13"/>
      <c r="JJ33" s="3"/>
    </row>
    <row r="34" spans="1:270" s="10" customFormat="1" x14ac:dyDescent="0.2">
      <c r="A34" s="13"/>
      <c r="JJ34" s="3"/>
    </row>
    <row r="35" spans="1:270" s="10" customFormat="1" x14ac:dyDescent="0.2">
      <c r="A35" s="13"/>
      <c r="JJ35" s="3"/>
    </row>
    <row r="36" spans="1:270" s="10" customFormat="1" x14ac:dyDescent="0.2">
      <c r="A36" s="13"/>
      <c r="JJ36" s="3"/>
    </row>
    <row r="37" spans="1:270" s="10" customFormat="1" x14ac:dyDescent="0.2">
      <c r="A37" s="13"/>
      <c r="JJ37" s="3"/>
    </row>
    <row r="38" spans="1:270" s="10" customFormat="1" x14ac:dyDescent="0.2">
      <c r="A38" s="13"/>
      <c r="JJ38" s="3"/>
    </row>
    <row r="39" spans="1:270" s="10" customFormat="1" x14ac:dyDescent="0.2">
      <c r="A39" s="13"/>
      <c r="JJ39" s="3"/>
    </row>
  </sheetData>
  <mergeCells count="2">
    <mergeCell ref="B5:C5"/>
    <mergeCell ref="E5:G5"/>
  </mergeCells>
  <dataValidations count="1">
    <dataValidation type="list" allowBlank="1" showInputMessage="1" showErrorMessage="1" sqref="B5:C5" xr:uid="{A307A0DB-14E7-4EBF-B5CF-E7D3AF09220B}">
      <formula1>Ürün_Tipi_2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2A89-B62E-492F-8DB8-8E276F82E81B}">
  <sheetPr>
    <tabColor theme="2" tint="-0.499984740745262"/>
  </sheetPr>
  <dimension ref="A1:JL98"/>
  <sheetViews>
    <sheetView showGridLines="0" zoomScale="80" zoomScaleNormal="80" workbookViewId="0">
      <pane xSplit="3" ySplit="6" topLeftCell="D7" activePane="bottomRight" state="frozen"/>
      <selection activeCell="C30" sqref="C30"/>
      <selection pane="topRight" activeCell="C30" sqref="C30"/>
      <selection pane="bottomLeft" activeCell="C30" sqref="C30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5" width="15.7109375" style="2" customWidth="1"/>
    <col min="6" max="267" width="9.140625" style="2"/>
    <col min="268" max="272" width="9.140625" style="3"/>
    <col min="273" max="16384" width="9.140625" style="2"/>
  </cols>
  <sheetData>
    <row r="1" spans="1:272" ht="15" customHeight="1" x14ac:dyDescent="0.25">
      <c r="A1" s="1" t="s">
        <v>28</v>
      </c>
      <c r="B1" s="14"/>
      <c r="C1" s="14"/>
    </row>
    <row r="2" spans="1:272" ht="15" customHeight="1" x14ac:dyDescent="0.25">
      <c r="A2" s="1" t="s">
        <v>1</v>
      </c>
      <c r="B2" s="15" t="s">
        <v>11</v>
      </c>
      <c r="C2" s="14"/>
      <c r="E2" s="24" t="s">
        <v>29</v>
      </c>
      <c r="F2" s="26"/>
    </row>
    <row r="3" spans="1:272" ht="15" customHeight="1" x14ac:dyDescent="0.25">
      <c r="A3" s="4" t="s">
        <v>134</v>
      </c>
      <c r="B3" s="14"/>
      <c r="C3" s="14"/>
      <c r="JH3" s="3" t="s">
        <v>11</v>
      </c>
      <c r="JI3" s="3">
        <v>1</v>
      </c>
      <c r="JL3" s="3" t="s">
        <v>2</v>
      </c>
    </row>
    <row r="4" spans="1:272" ht="22.5" customHeight="1" x14ac:dyDescent="0.2">
      <c r="JH4" s="3" t="s">
        <v>12</v>
      </c>
      <c r="JI4" s="3">
        <v>2</v>
      </c>
      <c r="JL4" s="3" t="s">
        <v>3</v>
      </c>
    </row>
    <row r="5" spans="1:272" ht="22.5" customHeight="1" x14ac:dyDescent="0.2">
      <c r="D5" s="22" t="s">
        <v>4</v>
      </c>
      <c r="E5" s="23"/>
      <c r="JH5" s="3" t="s">
        <v>13</v>
      </c>
      <c r="JI5" s="3">
        <v>3</v>
      </c>
      <c r="JL5" s="3" t="s">
        <v>6</v>
      </c>
    </row>
    <row r="6" spans="1:272" ht="79.5" customHeight="1" x14ac:dyDescent="0.2">
      <c r="A6" s="16" t="s">
        <v>30</v>
      </c>
      <c r="B6" s="16" t="s">
        <v>31</v>
      </c>
      <c r="C6" s="16" t="s">
        <v>32</v>
      </c>
      <c r="D6" s="7" t="s">
        <v>8</v>
      </c>
      <c r="E6" s="7" t="s">
        <v>9</v>
      </c>
      <c r="JH6" s="3" t="s">
        <v>14</v>
      </c>
      <c r="JI6" s="3">
        <v>4</v>
      </c>
      <c r="JL6" s="3" t="s">
        <v>10</v>
      </c>
    </row>
    <row r="7" spans="1:272" ht="12.75" customHeight="1" x14ac:dyDescent="0.2">
      <c r="A7" s="8" t="s">
        <v>33</v>
      </c>
      <c r="B7" s="17">
        <v>1001</v>
      </c>
      <c r="C7" s="18" t="s">
        <v>34</v>
      </c>
      <c r="D7" s="9">
        <f t="shared" ref="D7:E22" ca="1" si="0">IF($B$2="Toplam",IFERROR(INDIRECT("'"&amp;D$6&amp;"'!"&amp;ADDRESS(MATCH($B7,INDIRECT("'"&amp;D$6&amp;"'!$B$1:$B$1095"),0),IF(MID($D$5,1,5)="71701",MATCH("15-Tarım Makinesi",INDIRECT("'"&amp;D$6&amp;"'!6:6"),0)+1,IF(MID($D$5,1,5)="71702",MATCH("15-Tarım Makinesi",INDIRECT("'"&amp;D$6&amp;"'!6:6"),0)+18,IF(MID($D$5,1,5)="71703",MATCH("15-Tarım Makinesi",INDIRECT("'"&amp;D$6&amp;"'!6:6"),0)+35,IF(MID($D$5,1,5)="71704",MATCH("15-Tarım Makinesi",INDIRECT("'"&amp;D$6&amp;"'!6:6"),0)+52,MATCH("15-Tarım Makinesi",INDIRECT("'"&amp;D$6&amp;"'!6:6"),0)+69)))))),0),IFERROR(INDIRECT("'"&amp;D$6&amp;"'!"&amp;ADDRESS(MATCH($B7,INDIRECT("'"&amp;D$6&amp;"'!$B$1:$B$1095"),0),IF(MID($D$5,1,5)="71701",MATCH($B$2,INDIRECT("'"&amp;D$6&amp;"'!6:6"),0),IF(MID($D$5,1,5)="71702",MATCH($B$2,INDIRECT("'"&amp;D$6&amp;"'!6:6"),0)+17,IF(MID($D$5,1,5)="71703",MATCH($B$2,INDIRECT("'"&amp;D$6&amp;"'!6:6"),0)+34,IF(MID($D$5,1,5)="71704",MATCH($B$2,INDIRECT("'"&amp;D$6&amp;"'!6:6"),0)+51,MATCH($B$2,INDIRECT("'"&amp;D$6&amp;"'!6:6"),0)+68)))))),0))</f>
        <v>0</v>
      </c>
      <c r="E7" s="9">
        <f t="shared" ca="1" si="0"/>
        <v>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JH7" s="3" t="s">
        <v>15</v>
      </c>
      <c r="JI7" s="3">
        <v>5</v>
      </c>
      <c r="JL7" s="3" t="s">
        <v>4</v>
      </c>
    </row>
    <row r="8" spans="1:272" ht="12.75" customHeight="1" x14ac:dyDescent="0.2">
      <c r="A8" s="8" t="s">
        <v>35</v>
      </c>
      <c r="B8" s="17">
        <v>1003</v>
      </c>
      <c r="C8" s="18" t="s">
        <v>34</v>
      </c>
      <c r="D8" s="9">
        <f t="shared" ca="1" si="0"/>
        <v>22383</v>
      </c>
      <c r="E8" s="9">
        <f t="shared" ca="1" si="0"/>
        <v>320958168.89000005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JH8" s="3" t="s">
        <v>16</v>
      </c>
      <c r="JI8" s="3">
        <v>6</v>
      </c>
    </row>
    <row r="9" spans="1:272" ht="12.75" customHeight="1" x14ac:dyDescent="0.2">
      <c r="A9" s="8" t="s">
        <v>36</v>
      </c>
      <c r="B9" s="17">
        <v>1004</v>
      </c>
      <c r="C9" s="18" t="s">
        <v>34</v>
      </c>
      <c r="D9" s="9">
        <f t="shared" ca="1" si="0"/>
        <v>42387</v>
      </c>
      <c r="E9" s="9">
        <f t="shared" ca="1" si="0"/>
        <v>934688701.08999968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JH9" s="3" t="s">
        <v>17</v>
      </c>
      <c r="JI9" s="3">
        <v>7</v>
      </c>
    </row>
    <row r="10" spans="1:272" ht="12.75" customHeight="1" x14ac:dyDescent="0.2">
      <c r="A10" s="8" t="s">
        <v>37</v>
      </c>
      <c r="B10" s="17">
        <v>1005</v>
      </c>
      <c r="C10" s="18" t="s">
        <v>34</v>
      </c>
      <c r="D10" s="9">
        <f t="shared" ca="1" si="0"/>
        <v>68255.9626632</v>
      </c>
      <c r="E10" s="9">
        <f t="shared" ca="1" si="0"/>
        <v>1316145578.9078121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JH10" s="3" t="s">
        <v>18</v>
      </c>
      <c r="JI10" s="3">
        <v>8</v>
      </c>
    </row>
    <row r="11" spans="1:272" ht="12.75" customHeight="1" x14ac:dyDescent="0.2">
      <c r="A11" s="8" t="s">
        <v>38</v>
      </c>
      <c r="B11" s="17">
        <v>1006</v>
      </c>
      <c r="C11" s="18" t="s">
        <v>34</v>
      </c>
      <c r="D11" s="9">
        <f t="shared" ca="1" si="0"/>
        <v>22440.46</v>
      </c>
      <c r="E11" s="9">
        <f t="shared" ca="1" si="0"/>
        <v>207537052.7006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JH11" s="3" t="s">
        <v>19</v>
      </c>
      <c r="JI11" s="3">
        <v>9</v>
      </c>
    </row>
    <row r="12" spans="1:272" ht="12.75" customHeight="1" x14ac:dyDescent="0.2">
      <c r="A12" s="8" t="s">
        <v>39</v>
      </c>
      <c r="B12" s="17">
        <v>1007</v>
      </c>
      <c r="C12" s="18" t="s">
        <v>34</v>
      </c>
      <c r="D12" s="9">
        <f t="shared" ca="1" si="0"/>
        <v>0</v>
      </c>
      <c r="E12" s="9">
        <f t="shared" ca="1" si="0"/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JH12" s="3" t="s">
        <v>20</v>
      </c>
      <c r="JI12" s="3">
        <v>10</v>
      </c>
    </row>
    <row r="13" spans="1:272" ht="12.75" customHeight="1" x14ac:dyDescent="0.2">
      <c r="A13" s="8" t="s">
        <v>40</v>
      </c>
      <c r="B13" s="17">
        <v>1008</v>
      </c>
      <c r="C13" s="18" t="s">
        <v>34</v>
      </c>
      <c r="D13" s="9">
        <f t="shared" ca="1" si="0"/>
        <v>101777.14913966617</v>
      </c>
      <c r="E13" s="9">
        <f t="shared" ca="1" si="0"/>
        <v>528191366.93000001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JH13" s="3" t="s">
        <v>21</v>
      </c>
      <c r="JI13" s="3">
        <v>11</v>
      </c>
    </row>
    <row r="14" spans="1:272" ht="12.75" customHeight="1" x14ac:dyDescent="0.2">
      <c r="A14" s="8" t="s">
        <v>41</v>
      </c>
      <c r="B14" s="17">
        <v>1009</v>
      </c>
      <c r="C14" s="18" t="s">
        <v>34</v>
      </c>
      <c r="D14" s="9">
        <f t="shared" ca="1" si="0"/>
        <v>96496.942280960531</v>
      </c>
      <c r="E14" s="9">
        <f t="shared" ca="1" si="0"/>
        <v>1314798318.3900001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JH14" s="3" t="s">
        <v>22</v>
      </c>
      <c r="JI14" s="3">
        <v>12</v>
      </c>
    </row>
    <row r="15" spans="1:272" ht="12.75" customHeight="1" x14ac:dyDescent="0.2">
      <c r="A15" s="8" t="s">
        <v>42</v>
      </c>
      <c r="B15" s="17">
        <v>1010</v>
      </c>
      <c r="C15" s="18" t="s">
        <v>34</v>
      </c>
      <c r="D15" s="9">
        <f t="shared" ca="1" si="0"/>
        <v>0</v>
      </c>
      <c r="E15" s="9">
        <f t="shared" ca="1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JH15" s="3" t="s">
        <v>23</v>
      </c>
      <c r="JI15" s="3">
        <v>13</v>
      </c>
    </row>
    <row r="16" spans="1:272" ht="12.75" customHeight="1" x14ac:dyDescent="0.2">
      <c r="A16" s="8" t="s">
        <v>43</v>
      </c>
      <c r="B16" s="17">
        <v>1011</v>
      </c>
      <c r="C16" s="18" t="s">
        <v>34</v>
      </c>
      <c r="D16" s="9">
        <f t="shared" ca="1" si="0"/>
        <v>0</v>
      </c>
      <c r="E16" s="9">
        <f t="shared" ca="1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JH16" s="3" t="s">
        <v>24</v>
      </c>
      <c r="JI16" s="3">
        <v>14</v>
      </c>
    </row>
    <row r="17" spans="1:269" ht="12.75" customHeight="1" x14ac:dyDescent="0.2">
      <c r="A17" s="8" t="s">
        <v>44</v>
      </c>
      <c r="B17" s="17">
        <v>1012</v>
      </c>
      <c r="C17" s="18" t="s">
        <v>34</v>
      </c>
      <c r="D17" s="9">
        <f t="shared" ca="1" si="0"/>
        <v>-135.21094393292941</v>
      </c>
      <c r="E17" s="9">
        <f t="shared" ca="1" si="0"/>
        <v>1335030.68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JH17" s="3" t="s">
        <v>25</v>
      </c>
      <c r="JI17" s="3">
        <v>15</v>
      </c>
    </row>
    <row r="18" spans="1:269" ht="12.75" customHeight="1" x14ac:dyDescent="0.2">
      <c r="A18" s="8" t="s">
        <v>45</v>
      </c>
      <c r="B18" s="17">
        <v>1013</v>
      </c>
      <c r="C18" s="18" t="s">
        <v>34</v>
      </c>
      <c r="D18" s="9">
        <f t="shared" ca="1" si="0"/>
        <v>0</v>
      </c>
      <c r="E18" s="9">
        <f t="shared" ca="1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JH18" s="3" t="s">
        <v>46</v>
      </c>
    </row>
    <row r="19" spans="1:269" ht="12.75" customHeight="1" x14ac:dyDescent="0.2">
      <c r="A19" s="8" t="s">
        <v>47</v>
      </c>
      <c r="B19" s="17">
        <v>1016</v>
      </c>
      <c r="C19" s="18" t="s">
        <v>34</v>
      </c>
      <c r="D19" s="9">
        <f t="shared" ca="1" si="0"/>
        <v>0</v>
      </c>
      <c r="E19" s="9">
        <f t="shared" ca="1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</row>
    <row r="20" spans="1:269" ht="12.75" customHeight="1" x14ac:dyDescent="0.2">
      <c r="A20" s="8" t="s">
        <v>48</v>
      </c>
      <c r="B20" s="17">
        <v>1017</v>
      </c>
      <c r="C20" s="18" t="s">
        <v>34</v>
      </c>
      <c r="D20" s="9">
        <f t="shared" ca="1" si="0"/>
        <v>13795.703266600001</v>
      </c>
      <c r="E20" s="9">
        <f t="shared" ca="1" si="0"/>
        <v>273940911.55000001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</row>
    <row r="21" spans="1:269" ht="12.75" customHeight="1" x14ac:dyDescent="0.2">
      <c r="A21" s="8" t="s">
        <v>49</v>
      </c>
      <c r="B21" s="17">
        <v>1018</v>
      </c>
      <c r="C21" s="18" t="s">
        <v>34</v>
      </c>
      <c r="D21" s="9">
        <f t="shared" ca="1" si="0"/>
        <v>4447.78</v>
      </c>
      <c r="E21" s="9">
        <f t="shared" ca="1" si="0"/>
        <v>57176565.039999999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</row>
    <row r="22" spans="1:269" ht="12.75" customHeight="1" x14ac:dyDescent="0.2">
      <c r="A22" s="8" t="s">
        <v>50</v>
      </c>
      <c r="B22" s="17">
        <v>1020</v>
      </c>
      <c r="C22" s="18" t="s">
        <v>34</v>
      </c>
      <c r="D22" s="9">
        <f t="shared" ca="1" si="0"/>
        <v>112231.63356289358</v>
      </c>
      <c r="E22" s="9">
        <f t="shared" ca="1" si="0"/>
        <v>1284606475.8600001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</row>
    <row r="23" spans="1:269" ht="12.75" customHeight="1" x14ac:dyDescent="0.2">
      <c r="A23" s="8" t="s">
        <v>51</v>
      </c>
      <c r="B23" s="17">
        <v>1022</v>
      </c>
      <c r="C23" s="18" t="s">
        <v>34</v>
      </c>
      <c r="D23" s="9">
        <f t="shared" ref="D23:E42" ca="1" si="1">IF($B$2="Toplam",IFERROR(INDIRECT("'"&amp;D$6&amp;"'!"&amp;ADDRESS(MATCH($B23,INDIRECT("'"&amp;D$6&amp;"'!$B$1:$B$1095"),0),IF(MID($D$5,1,5)="71701",MATCH("15-Tarım Makinesi",INDIRECT("'"&amp;D$6&amp;"'!6:6"),0)+1,IF(MID($D$5,1,5)="71702",MATCH("15-Tarım Makinesi",INDIRECT("'"&amp;D$6&amp;"'!6:6"),0)+18,IF(MID($D$5,1,5)="71703",MATCH("15-Tarım Makinesi",INDIRECT("'"&amp;D$6&amp;"'!6:6"),0)+35,IF(MID($D$5,1,5)="71704",MATCH("15-Tarım Makinesi",INDIRECT("'"&amp;D$6&amp;"'!6:6"),0)+52,MATCH("15-Tarım Makinesi",INDIRECT("'"&amp;D$6&amp;"'!6:6"),0)+69)))))),0),IFERROR(INDIRECT("'"&amp;D$6&amp;"'!"&amp;ADDRESS(MATCH($B23,INDIRECT("'"&amp;D$6&amp;"'!$B$1:$B$1095"),0),IF(MID($D$5,1,5)="71701",MATCH($B$2,INDIRECT("'"&amp;D$6&amp;"'!6:6"),0),IF(MID($D$5,1,5)="71702",MATCH($B$2,INDIRECT("'"&amp;D$6&amp;"'!6:6"),0)+17,IF(MID($D$5,1,5)="71703",MATCH($B$2,INDIRECT("'"&amp;D$6&amp;"'!6:6"),0)+34,IF(MID($D$5,1,5)="71704",MATCH($B$2,INDIRECT("'"&amp;D$6&amp;"'!6:6"),0)+51,MATCH($B$2,INDIRECT("'"&amp;D$6&amp;"'!6:6"),0)+68)))))),0))</f>
        <v>54460</v>
      </c>
      <c r="E23" s="9">
        <f t="shared" ca="1" si="1"/>
        <v>1068933886.8800086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</row>
    <row r="24" spans="1:269" ht="12.75" customHeight="1" x14ac:dyDescent="0.2">
      <c r="A24" s="8" t="s">
        <v>52</v>
      </c>
      <c r="B24" s="17">
        <v>1025</v>
      </c>
      <c r="C24" s="18" t="s">
        <v>34</v>
      </c>
      <c r="D24" s="9">
        <f t="shared" ca="1" si="1"/>
        <v>12307.283611685396</v>
      </c>
      <c r="E24" s="9">
        <f t="shared" ca="1" si="1"/>
        <v>111308476.709999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</row>
    <row r="25" spans="1:269" ht="12.75" customHeight="1" x14ac:dyDescent="0.2">
      <c r="A25" s="8" t="s">
        <v>53</v>
      </c>
      <c r="B25" s="17">
        <v>1027</v>
      </c>
      <c r="C25" s="18" t="s">
        <v>34</v>
      </c>
      <c r="D25" s="9">
        <f t="shared" ca="1" si="1"/>
        <v>25935.662743000001</v>
      </c>
      <c r="E25" s="9">
        <f t="shared" ca="1" si="1"/>
        <v>402694102.24999964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</row>
    <row r="26" spans="1:269" ht="12.75" customHeight="1" x14ac:dyDescent="0.2">
      <c r="A26" s="8" t="s">
        <v>54</v>
      </c>
      <c r="B26" s="17">
        <v>1028</v>
      </c>
      <c r="C26" s="18" t="s">
        <v>34</v>
      </c>
      <c r="D26" s="9">
        <f t="shared" ca="1" si="1"/>
        <v>10023</v>
      </c>
      <c r="E26" s="9">
        <f t="shared" ca="1" si="1"/>
        <v>160021001.74598411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</row>
    <row r="27" spans="1:269" ht="12.75" customHeight="1" x14ac:dyDescent="0.2">
      <c r="A27" s="8" t="s">
        <v>55</v>
      </c>
      <c r="B27" s="17">
        <v>1030</v>
      </c>
      <c r="C27" s="18" t="s">
        <v>34</v>
      </c>
      <c r="D27" s="9">
        <f t="shared" ca="1" si="1"/>
        <v>59262.161381101767</v>
      </c>
      <c r="E27" s="9">
        <f t="shared" ca="1" si="1"/>
        <v>638504834.97000706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</row>
    <row r="28" spans="1:269" ht="12.75" customHeight="1" x14ac:dyDescent="0.2">
      <c r="A28" s="8" t="s">
        <v>56</v>
      </c>
      <c r="B28" s="17">
        <v>1031</v>
      </c>
      <c r="C28" s="18" t="s">
        <v>34</v>
      </c>
      <c r="D28" s="9">
        <f t="shared" ca="1" si="1"/>
        <v>3431</v>
      </c>
      <c r="E28" s="9">
        <f t="shared" ca="1" si="1"/>
        <v>60668839.280000001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</row>
    <row r="29" spans="1:269" ht="12.75" customHeight="1" x14ac:dyDescent="0.2">
      <c r="A29" s="8" t="s">
        <v>57</v>
      </c>
      <c r="B29" s="17">
        <v>1032</v>
      </c>
      <c r="C29" s="18" t="s">
        <v>34</v>
      </c>
      <c r="D29" s="9">
        <f t="shared" ca="1" si="1"/>
        <v>38149.822077625773</v>
      </c>
      <c r="E29" s="9">
        <f t="shared" ca="1" si="1"/>
        <v>526021242.11999828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</row>
    <row r="30" spans="1:269" ht="12.75" customHeight="1" x14ac:dyDescent="0.2">
      <c r="A30" s="8" t="s">
        <v>58</v>
      </c>
      <c r="B30" s="17">
        <v>1034</v>
      </c>
      <c r="C30" s="18" t="s">
        <v>34</v>
      </c>
      <c r="D30" s="9">
        <f t="shared" ca="1" si="1"/>
        <v>661</v>
      </c>
      <c r="E30" s="9">
        <f t="shared" ca="1" si="1"/>
        <v>14331938.519999994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</row>
    <row r="31" spans="1:269" ht="12.75" customHeight="1" x14ac:dyDescent="0.2">
      <c r="A31" s="8" t="s">
        <v>59</v>
      </c>
      <c r="B31" s="17">
        <v>1035</v>
      </c>
      <c r="C31" s="18" t="s">
        <v>34</v>
      </c>
      <c r="D31" s="9">
        <f t="shared" ca="1" si="1"/>
        <v>105984.77768900001</v>
      </c>
      <c r="E31" s="9">
        <f t="shared" ca="1" si="1"/>
        <v>1436945615.6000001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</row>
    <row r="32" spans="1:269" ht="12.75" customHeight="1" x14ac:dyDescent="0.2">
      <c r="A32" s="8" t="s">
        <v>60</v>
      </c>
      <c r="B32" s="17">
        <v>1036</v>
      </c>
      <c r="C32" s="18" t="s">
        <v>34</v>
      </c>
      <c r="D32" s="9">
        <f t="shared" ca="1" si="1"/>
        <v>33238.164383561372</v>
      </c>
      <c r="E32" s="9">
        <f t="shared" ca="1" si="1"/>
        <v>340385596.5599978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</row>
    <row r="33" spans="1:194" ht="12.75" customHeight="1" x14ac:dyDescent="0.2">
      <c r="A33" s="8" t="s">
        <v>61</v>
      </c>
      <c r="B33" s="17">
        <v>1037</v>
      </c>
      <c r="C33" s="18" t="s">
        <v>34</v>
      </c>
      <c r="D33" s="9">
        <f t="shared" ca="1" si="1"/>
        <v>20058.98904109576</v>
      </c>
      <c r="E33" s="9">
        <f t="shared" ca="1" si="1"/>
        <v>176140388.57000294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</row>
    <row r="34" spans="1:194" ht="12.75" customHeight="1" x14ac:dyDescent="0.2">
      <c r="A34" s="8" t="s">
        <v>62</v>
      </c>
      <c r="B34" s="17">
        <v>1038</v>
      </c>
      <c r="C34" s="18" t="s">
        <v>34</v>
      </c>
      <c r="D34" s="9">
        <f t="shared" ca="1" si="1"/>
        <v>1448</v>
      </c>
      <c r="E34" s="9">
        <f t="shared" ca="1" si="1"/>
        <v>26881361.07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</row>
    <row r="35" spans="1:194" ht="12.75" customHeight="1" x14ac:dyDescent="0.2">
      <c r="A35" s="8" t="s">
        <v>63</v>
      </c>
      <c r="B35" s="17">
        <v>1039</v>
      </c>
      <c r="C35" s="18" t="s">
        <v>34</v>
      </c>
      <c r="D35" s="9">
        <f t="shared" ca="1" si="1"/>
        <v>4295</v>
      </c>
      <c r="E35" s="9">
        <f t="shared" ca="1" si="1"/>
        <v>56697241.419999957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</row>
    <row r="36" spans="1:194" ht="12.75" customHeight="1" x14ac:dyDescent="0.2">
      <c r="A36" s="8" t="s">
        <v>64</v>
      </c>
      <c r="B36" s="17">
        <v>1040</v>
      </c>
      <c r="C36" s="18" t="s">
        <v>34</v>
      </c>
      <c r="D36" s="9">
        <f t="shared" ca="1" si="1"/>
        <v>0</v>
      </c>
      <c r="E36" s="9">
        <f t="shared" ca="1" si="1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</row>
    <row r="37" spans="1:194" ht="12.75" customHeight="1" x14ac:dyDescent="0.2">
      <c r="A37" s="8" t="s">
        <v>65</v>
      </c>
      <c r="B37" s="17">
        <v>1043</v>
      </c>
      <c r="C37" s="18" t="s">
        <v>34</v>
      </c>
      <c r="D37" s="9">
        <f t="shared" ca="1" si="1"/>
        <v>82430</v>
      </c>
      <c r="E37" s="9">
        <f t="shared" ca="1" si="1"/>
        <v>646472436.20000005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</row>
    <row r="38" spans="1:194" ht="12.75" customHeight="1" x14ac:dyDescent="0.2">
      <c r="A38" s="8" t="s">
        <v>66</v>
      </c>
      <c r="B38" s="17">
        <v>1044</v>
      </c>
      <c r="C38" s="18" t="s">
        <v>34</v>
      </c>
      <c r="D38" s="9">
        <f t="shared" ca="1" si="1"/>
        <v>16776.330000000002</v>
      </c>
      <c r="E38" s="9">
        <f t="shared" ca="1" si="1"/>
        <v>173967359.53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</row>
    <row r="39" spans="1:194" ht="12.75" customHeight="1" x14ac:dyDescent="0.2">
      <c r="A39" s="8" t="s">
        <v>67</v>
      </c>
      <c r="B39" s="17">
        <v>1045</v>
      </c>
      <c r="C39" s="18" t="s">
        <v>34</v>
      </c>
      <c r="D39" s="9">
        <f t="shared" ca="1" si="1"/>
        <v>29749.590568156302</v>
      </c>
      <c r="E39" s="9">
        <f t="shared" ca="1" si="1"/>
        <v>255453329.99000001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</row>
    <row r="40" spans="1:194" ht="12.75" customHeight="1" x14ac:dyDescent="0.2">
      <c r="A40" s="8" t="s">
        <v>68</v>
      </c>
      <c r="B40" s="17">
        <v>1046</v>
      </c>
      <c r="C40" s="18" t="s">
        <v>34</v>
      </c>
      <c r="D40" s="9">
        <f t="shared" ca="1" si="1"/>
        <v>3654</v>
      </c>
      <c r="E40" s="9">
        <f t="shared" ca="1" si="1"/>
        <v>63314508.689999998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</row>
    <row r="41" spans="1:194" ht="12.75" customHeight="1" x14ac:dyDescent="0.2">
      <c r="A41" s="8" t="s">
        <v>69</v>
      </c>
      <c r="B41" s="17">
        <v>1047</v>
      </c>
      <c r="C41" s="18" t="s">
        <v>34</v>
      </c>
      <c r="D41" s="9">
        <f t="shared" ca="1" si="1"/>
        <v>0</v>
      </c>
      <c r="E41" s="9">
        <f t="shared" ca="1" si="1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</row>
    <row r="42" spans="1:194" ht="12.75" customHeight="1" x14ac:dyDescent="0.2">
      <c r="A42" s="8" t="s">
        <v>70</v>
      </c>
      <c r="B42" s="17">
        <v>1048</v>
      </c>
      <c r="C42" s="18" t="s">
        <v>34</v>
      </c>
      <c r="D42" s="9">
        <f t="shared" ca="1" si="1"/>
        <v>11850.254794520533</v>
      </c>
      <c r="E42" s="9">
        <f t="shared" ca="1" si="1"/>
        <v>152597934.8599996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</row>
    <row r="43" spans="1:194" ht="12.75" customHeight="1" x14ac:dyDescent="0.2">
      <c r="A43" s="8" t="s">
        <v>71</v>
      </c>
      <c r="B43" s="17">
        <v>1049</v>
      </c>
      <c r="C43" s="18" t="s">
        <v>34</v>
      </c>
      <c r="D43" s="9">
        <f t="shared" ref="D43:E62" ca="1" si="2">IF($B$2="Toplam",IFERROR(INDIRECT("'"&amp;D$6&amp;"'!"&amp;ADDRESS(MATCH($B43,INDIRECT("'"&amp;D$6&amp;"'!$B$1:$B$1095"),0),IF(MID($D$5,1,5)="71701",MATCH("15-Tarım Makinesi",INDIRECT("'"&amp;D$6&amp;"'!6:6"),0)+1,IF(MID($D$5,1,5)="71702",MATCH("15-Tarım Makinesi",INDIRECT("'"&amp;D$6&amp;"'!6:6"),0)+18,IF(MID($D$5,1,5)="71703",MATCH("15-Tarım Makinesi",INDIRECT("'"&amp;D$6&amp;"'!6:6"),0)+35,IF(MID($D$5,1,5)="71704",MATCH("15-Tarım Makinesi",INDIRECT("'"&amp;D$6&amp;"'!6:6"),0)+52,MATCH("15-Tarım Makinesi",INDIRECT("'"&amp;D$6&amp;"'!6:6"),0)+69)))))),0),IFERROR(INDIRECT("'"&amp;D$6&amp;"'!"&amp;ADDRESS(MATCH($B43,INDIRECT("'"&amp;D$6&amp;"'!$B$1:$B$1095"),0),IF(MID($D$5,1,5)="71701",MATCH($B$2,INDIRECT("'"&amp;D$6&amp;"'!6:6"),0),IF(MID($D$5,1,5)="71702",MATCH($B$2,INDIRECT("'"&amp;D$6&amp;"'!6:6"),0)+17,IF(MID($D$5,1,5)="71703",MATCH($B$2,INDIRECT("'"&amp;D$6&amp;"'!6:6"),0)+34,IF(MID($D$5,1,5)="71704",MATCH($B$2,INDIRECT("'"&amp;D$6&amp;"'!6:6"),0)+51,MATCH($B$2,INDIRECT("'"&amp;D$6&amp;"'!6:6"),0)+68)))))),0))</f>
        <v>23866.605479452108</v>
      </c>
      <c r="E43" s="9">
        <f t="shared" ca="1" si="2"/>
        <v>261038990.75999087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</row>
    <row r="44" spans="1:194" ht="12.75" customHeight="1" x14ac:dyDescent="0.2">
      <c r="A44" s="8" t="s">
        <v>72</v>
      </c>
      <c r="B44" s="17">
        <v>1050</v>
      </c>
      <c r="C44" s="18" t="s">
        <v>34</v>
      </c>
      <c r="D44" s="9">
        <f t="shared" ca="1" si="2"/>
        <v>0</v>
      </c>
      <c r="E44" s="9">
        <f t="shared" ca="1" si="2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</row>
    <row r="45" spans="1:194" ht="12.75" customHeight="1" x14ac:dyDescent="0.2">
      <c r="A45" s="8" t="s">
        <v>73</v>
      </c>
      <c r="B45" s="17">
        <v>1051</v>
      </c>
      <c r="C45" s="18" t="s">
        <v>34</v>
      </c>
      <c r="D45" s="9">
        <f t="shared" ca="1" si="2"/>
        <v>354</v>
      </c>
      <c r="E45" s="9">
        <f t="shared" ca="1" si="2"/>
        <v>4485837.93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</row>
    <row r="46" spans="1:194" ht="12.75" customHeight="1" x14ac:dyDescent="0.2">
      <c r="A46" s="8" t="s">
        <v>74</v>
      </c>
      <c r="B46" s="17">
        <v>1052</v>
      </c>
      <c r="C46" s="18" t="s">
        <v>34</v>
      </c>
      <c r="D46" s="9">
        <f t="shared" ca="1" si="2"/>
        <v>1957.5671232876718</v>
      </c>
      <c r="E46" s="9">
        <f t="shared" ca="1" si="2"/>
        <v>15601380.27000002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</row>
    <row r="47" spans="1:194" ht="12.75" customHeight="1" x14ac:dyDescent="0.2">
      <c r="A47" s="8" t="s">
        <v>75</v>
      </c>
      <c r="B47" s="17">
        <v>1053</v>
      </c>
      <c r="C47" s="18" t="s">
        <v>34</v>
      </c>
      <c r="D47" s="9">
        <f t="shared" ca="1" si="2"/>
        <v>59597</v>
      </c>
      <c r="E47" s="9">
        <f t="shared" ca="1" si="2"/>
        <v>579285989.87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</row>
    <row r="48" spans="1:194" ht="12.75" customHeight="1" x14ac:dyDescent="0.2">
      <c r="A48" s="8" t="s">
        <v>76</v>
      </c>
      <c r="B48" s="17">
        <v>1054</v>
      </c>
      <c r="C48" s="18" t="s">
        <v>34</v>
      </c>
      <c r="D48" s="9">
        <f t="shared" ca="1" si="2"/>
        <v>0</v>
      </c>
      <c r="E48" s="9">
        <f t="shared" ca="1" si="2"/>
        <v>0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</row>
    <row r="49" spans="1:194" ht="12.75" customHeight="1" x14ac:dyDescent="0.2">
      <c r="A49" s="8" t="s">
        <v>77</v>
      </c>
      <c r="B49" s="17">
        <v>1055</v>
      </c>
      <c r="C49" s="18" t="s">
        <v>34</v>
      </c>
      <c r="D49" s="9">
        <f t="shared" ca="1" si="2"/>
        <v>28043.522771676391</v>
      </c>
      <c r="E49" s="9">
        <f t="shared" ca="1" si="2"/>
        <v>213984251.13999847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</row>
    <row r="50" spans="1:194" ht="12.75" customHeight="1" x14ac:dyDescent="0.2">
      <c r="A50" s="8" t="s">
        <v>78</v>
      </c>
      <c r="B50" s="17">
        <v>1056</v>
      </c>
      <c r="C50" s="18" t="s">
        <v>34</v>
      </c>
      <c r="D50" s="9">
        <f t="shared" ca="1" si="2"/>
        <v>4</v>
      </c>
      <c r="E50" s="9">
        <f t="shared" ca="1" si="2"/>
        <v>88990.28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</row>
    <row r="51" spans="1:194" ht="12.75" customHeight="1" x14ac:dyDescent="0.2">
      <c r="A51" s="8" t="s">
        <v>79</v>
      </c>
      <c r="B51" s="17">
        <v>1057</v>
      </c>
      <c r="C51" s="18" t="s">
        <v>34</v>
      </c>
      <c r="D51" s="9">
        <f t="shared" ca="1" si="2"/>
        <v>672</v>
      </c>
      <c r="E51" s="9">
        <f t="shared" ca="1" si="2"/>
        <v>31001921.870000001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</row>
    <row r="52" spans="1:194" ht="12.75" customHeight="1" x14ac:dyDescent="0.2">
      <c r="A52" s="8" t="s">
        <v>80</v>
      </c>
      <c r="B52" s="17">
        <v>1058</v>
      </c>
      <c r="C52" s="18" t="s">
        <v>34</v>
      </c>
      <c r="D52" s="9">
        <f t="shared" ca="1" si="2"/>
        <v>907</v>
      </c>
      <c r="E52" s="9">
        <f t="shared" ca="1" si="2"/>
        <v>9181919.3000000007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</row>
    <row r="53" spans="1:194" ht="12.75" customHeight="1" x14ac:dyDescent="0.2">
      <c r="A53" s="8" t="s">
        <v>81</v>
      </c>
      <c r="B53" s="17">
        <v>1059</v>
      </c>
      <c r="C53" s="18" t="s">
        <v>34</v>
      </c>
      <c r="D53" s="9">
        <f t="shared" ca="1" si="2"/>
        <v>0</v>
      </c>
      <c r="E53" s="9">
        <f t="shared" ca="1" si="2"/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</row>
    <row r="54" spans="1:194" ht="12.75" customHeight="1" x14ac:dyDescent="0.2">
      <c r="A54" s="8" t="s">
        <v>82</v>
      </c>
      <c r="B54" s="17">
        <v>1060</v>
      </c>
      <c r="C54" s="18" t="s">
        <v>34</v>
      </c>
      <c r="D54" s="9">
        <f t="shared" ca="1" si="2"/>
        <v>0</v>
      </c>
      <c r="E54" s="9">
        <f t="shared" ca="1" si="2"/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</row>
    <row r="55" spans="1:194" ht="12.75" customHeight="1" x14ac:dyDescent="0.2">
      <c r="A55" s="8" t="s">
        <v>83</v>
      </c>
      <c r="B55" s="17">
        <v>1061</v>
      </c>
      <c r="C55" s="18" t="s">
        <v>34</v>
      </c>
      <c r="D55" s="9">
        <f t="shared" ca="1" si="2"/>
        <v>0</v>
      </c>
      <c r="E55" s="9">
        <f t="shared" ca="1" si="2"/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</row>
    <row r="56" spans="1:194" ht="12.75" customHeight="1" x14ac:dyDescent="0.2">
      <c r="A56" s="8" t="s">
        <v>84</v>
      </c>
      <c r="B56" s="17">
        <v>2001</v>
      </c>
      <c r="C56" s="18" t="s">
        <v>34</v>
      </c>
      <c r="D56" s="9">
        <f t="shared" ca="1" si="2"/>
        <v>0</v>
      </c>
      <c r="E56" s="9">
        <f t="shared" ca="1" si="2"/>
        <v>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</row>
    <row r="57" spans="1:194" ht="12.75" customHeight="1" x14ac:dyDescent="0.2">
      <c r="A57" s="8" t="s">
        <v>85</v>
      </c>
      <c r="B57" s="17">
        <v>2002</v>
      </c>
      <c r="C57" s="18" t="s">
        <v>86</v>
      </c>
      <c r="D57" s="9">
        <f t="shared" ca="1" si="2"/>
        <v>0</v>
      </c>
      <c r="E57" s="9">
        <f t="shared" ca="1" si="2"/>
        <v>0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</row>
    <row r="58" spans="1:194" ht="12.75" customHeight="1" x14ac:dyDescent="0.2">
      <c r="A58" s="8" t="s">
        <v>87</v>
      </c>
      <c r="B58" s="17">
        <v>2005</v>
      </c>
      <c r="C58" s="18" t="s">
        <v>86</v>
      </c>
      <c r="D58" s="9">
        <f t="shared" ca="1" si="2"/>
        <v>0</v>
      </c>
      <c r="E58" s="9">
        <f t="shared" ca="1" si="2"/>
        <v>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</row>
    <row r="59" spans="1:194" ht="12.75" customHeight="1" x14ac:dyDescent="0.2">
      <c r="A59" s="8" t="s">
        <v>88</v>
      </c>
      <c r="B59" s="17">
        <v>2006</v>
      </c>
      <c r="C59" s="18" t="s">
        <v>89</v>
      </c>
      <c r="D59" s="9">
        <f t="shared" ca="1" si="2"/>
        <v>0</v>
      </c>
      <c r="E59" s="9">
        <f t="shared" ca="1" si="2"/>
        <v>0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</row>
    <row r="60" spans="1:194" ht="12.75" customHeight="1" x14ac:dyDescent="0.2">
      <c r="A60" s="8" t="s">
        <v>90</v>
      </c>
      <c r="B60" s="17">
        <v>2007</v>
      </c>
      <c r="C60" s="18" t="s">
        <v>86</v>
      </c>
      <c r="D60" s="9">
        <f t="shared" ca="1" si="2"/>
        <v>0</v>
      </c>
      <c r="E60" s="9">
        <f t="shared" ca="1" si="2"/>
        <v>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</row>
    <row r="61" spans="1:194" ht="12.75" customHeight="1" x14ac:dyDescent="0.2">
      <c r="A61" s="8" t="s">
        <v>91</v>
      </c>
      <c r="B61" s="17">
        <v>2008</v>
      </c>
      <c r="C61" s="18" t="s">
        <v>86</v>
      </c>
      <c r="D61" s="9">
        <f t="shared" ca="1" si="2"/>
        <v>0</v>
      </c>
      <c r="E61" s="9">
        <f t="shared" ca="1" si="2"/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</row>
    <row r="62" spans="1:194" ht="12.75" customHeight="1" x14ac:dyDescent="0.2">
      <c r="A62" s="8" t="s">
        <v>92</v>
      </c>
      <c r="B62" s="17">
        <v>3001</v>
      </c>
      <c r="C62" s="18" t="s">
        <v>89</v>
      </c>
      <c r="D62" s="9">
        <f t="shared" ca="1" si="2"/>
        <v>0</v>
      </c>
      <c r="E62" s="9">
        <f t="shared" ca="1" si="2"/>
        <v>0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</row>
    <row r="63" spans="1:194" ht="12.75" customHeight="1" x14ac:dyDescent="0.2">
      <c r="A63" s="8" t="s">
        <v>93</v>
      </c>
      <c r="B63" s="17">
        <v>3002</v>
      </c>
      <c r="C63" s="18" t="s">
        <v>89</v>
      </c>
      <c r="D63" s="9">
        <f t="shared" ref="D63:E76" ca="1" si="3">IF($B$2="Toplam",IFERROR(INDIRECT("'"&amp;D$6&amp;"'!"&amp;ADDRESS(MATCH($B63,INDIRECT("'"&amp;D$6&amp;"'!$B$1:$B$1095"),0),IF(MID($D$5,1,5)="71701",MATCH("15-Tarım Makinesi",INDIRECT("'"&amp;D$6&amp;"'!6:6"),0)+1,IF(MID($D$5,1,5)="71702",MATCH("15-Tarım Makinesi",INDIRECT("'"&amp;D$6&amp;"'!6:6"),0)+18,IF(MID($D$5,1,5)="71703",MATCH("15-Tarım Makinesi",INDIRECT("'"&amp;D$6&amp;"'!6:6"),0)+35,IF(MID($D$5,1,5)="71704",MATCH("15-Tarım Makinesi",INDIRECT("'"&amp;D$6&amp;"'!6:6"),0)+52,MATCH("15-Tarım Makinesi",INDIRECT("'"&amp;D$6&amp;"'!6:6"),0)+69)))))),0),IFERROR(INDIRECT("'"&amp;D$6&amp;"'!"&amp;ADDRESS(MATCH($B63,INDIRECT("'"&amp;D$6&amp;"'!$B$1:$B$1095"),0),IF(MID($D$5,1,5)="71701",MATCH($B$2,INDIRECT("'"&amp;D$6&amp;"'!6:6"),0),IF(MID($D$5,1,5)="71702",MATCH($B$2,INDIRECT("'"&amp;D$6&amp;"'!6:6"),0)+17,IF(MID($D$5,1,5)="71703",MATCH($B$2,INDIRECT("'"&amp;D$6&amp;"'!6:6"),0)+34,IF(MID($D$5,1,5)="71704",MATCH($B$2,INDIRECT("'"&amp;D$6&amp;"'!6:6"),0)+51,MATCH($B$2,INDIRECT("'"&amp;D$6&amp;"'!6:6"),0)+68)))))),0))</f>
        <v>0</v>
      </c>
      <c r="E63" s="9">
        <f t="shared" ca="1" si="3"/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</row>
    <row r="64" spans="1:194" ht="12.75" customHeight="1" x14ac:dyDescent="0.2">
      <c r="A64" s="8" t="s">
        <v>94</v>
      </c>
      <c r="B64" s="17">
        <v>3003</v>
      </c>
      <c r="C64" s="18" t="s">
        <v>89</v>
      </c>
      <c r="D64" s="9">
        <f t="shared" ca="1" si="3"/>
        <v>0</v>
      </c>
      <c r="E64" s="9">
        <f t="shared" ca="1" si="3"/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</row>
    <row r="65" spans="1:194" ht="12.75" customHeight="1" x14ac:dyDescent="0.2">
      <c r="A65" s="8" t="s">
        <v>95</v>
      </c>
      <c r="B65" s="17">
        <v>3004</v>
      </c>
      <c r="C65" s="18" t="s">
        <v>89</v>
      </c>
      <c r="D65" s="9">
        <f t="shared" ca="1" si="3"/>
        <v>0</v>
      </c>
      <c r="E65" s="9">
        <f t="shared" ca="1" si="3"/>
        <v>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</row>
    <row r="66" spans="1:194" ht="12.75" customHeight="1" x14ac:dyDescent="0.2">
      <c r="A66" s="8" t="s">
        <v>96</v>
      </c>
      <c r="B66" s="17">
        <v>3005</v>
      </c>
      <c r="C66" s="18" t="s">
        <v>89</v>
      </c>
      <c r="D66" s="9">
        <f t="shared" ca="1" si="3"/>
        <v>0</v>
      </c>
      <c r="E66" s="9">
        <f t="shared" ca="1" si="3"/>
        <v>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</row>
    <row r="67" spans="1:194" ht="12.75" customHeight="1" x14ac:dyDescent="0.2">
      <c r="A67" s="8" t="s">
        <v>97</v>
      </c>
      <c r="B67" s="17">
        <v>3006</v>
      </c>
      <c r="C67" s="18" t="s">
        <v>89</v>
      </c>
      <c r="D67" s="9">
        <f t="shared" ca="1" si="3"/>
        <v>0</v>
      </c>
      <c r="E67" s="9">
        <f t="shared" ca="1" si="3"/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</row>
    <row r="68" spans="1:194" ht="12.75" customHeight="1" x14ac:dyDescent="0.2">
      <c r="A68" s="8" t="s">
        <v>98</v>
      </c>
      <c r="B68" s="17">
        <v>3007</v>
      </c>
      <c r="C68" s="18" t="s">
        <v>89</v>
      </c>
      <c r="D68" s="9">
        <f t="shared" ca="1" si="3"/>
        <v>0</v>
      </c>
      <c r="E68" s="9">
        <f t="shared" ca="1" si="3"/>
        <v>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</row>
    <row r="69" spans="1:194" ht="12.75" customHeight="1" x14ac:dyDescent="0.2">
      <c r="A69" s="8" t="s">
        <v>99</v>
      </c>
      <c r="B69" s="17">
        <v>3008</v>
      </c>
      <c r="C69" s="18" t="s">
        <v>89</v>
      </c>
      <c r="D69" s="9">
        <f t="shared" ca="1" si="3"/>
        <v>0</v>
      </c>
      <c r="E69" s="9">
        <f t="shared" ca="1" si="3"/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</row>
    <row r="70" spans="1:194" ht="12.75" customHeight="1" x14ac:dyDescent="0.2">
      <c r="A70" s="8" t="s">
        <v>100</v>
      </c>
      <c r="B70" s="17">
        <v>3009</v>
      </c>
      <c r="C70" s="18" t="s">
        <v>89</v>
      </c>
      <c r="D70" s="9">
        <f t="shared" ca="1" si="3"/>
        <v>0</v>
      </c>
      <c r="E70" s="9">
        <f t="shared" ca="1" si="3"/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</row>
    <row r="71" spans="1:194" ht="12.75" customHeight="1" x14ac:dyDescent="0.2">
      <c r="A71" s="8" t="s">
        <v>101</v>
      </c>
      <c r="B71" s="17">
        <v>3011</v>
      </c>
      <c r="C71" s="18" t="s">
        <v>89</v>
      </c>
      <c r="D71" s="9">
        <f t="shared" ca="1" si="3"/>
        <v>0</v>
      </c>
      <c r="E71" s="9">
        <f t="shared" ca="1" si="3"/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</row>
    <row r="72" spans="1:194" ht="12.75" customHeight="1" x14ac:dyDescent="0.2">
      <c r="A72" s="8" t="s">
        <v>102</v>
      </c>
      <c r="B72" s="17">
        <v>3012</v>
      </c>
      <c r="C72" s="18" t="s">
        <v>89</v>
      </c>
      <c r="D72" s="9">
        <f t="shared" ca="1" si="3"/>
        <v>0</v>
      </c>
      <c r="E72" s="9">
        <f t="shared" ca="1" si="3"/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</row>
    <row r="73" spans="1:194" ht="12.75" customHeight="1" x14ac:dyDescent="0.2">
      <c r="A73" s="8" t="s">
        <v>103</v>
      </c>
      <c r="B73" s="17">
        <v>3015</v>
      </c>
      <c r="C73" s="18" t="s">
        <v>89</v>
      </c>
      <c r="D73" s="9">
        <f t="shared" ca="1" si="3"/>
        <v>0</v>
      </c>
      <c r="E73" s="9">
        <f t="shared" ca="1" si="3"/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</row>
    <row r="74" spans="1:194" ht="12.75" customHeight="1" x14ac:dyDescent="0.2">
      <c r="A74" s="8" t="s">
        <v>104</v>
      </c>
      <c r="B74" s="17">
        <v>3016</v>
      </c>
      <c r="C74" s="18" t="s">
        <v>89</v>
      </c>
      <c r="D74" s="9">
        <f t="shared" ca="1" si="3"/>
        <v>0</v>
      </c>
      <c r="E74" s="9">
        <f t="shared" ca="1" si="3"/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</row>
    <row r="75" spans="1:194" ht="12.75" customHeight="1" x14ac:dyDescent="0.2">
      <c r="A75" s="8" t="s">
        <v>105</v>
      </c>
      <c r="B75" s="17">
        <v>3017</v>
      </c>
      <c r="C75" s="18" t="s">
        <v>89</v>
      </c>
      <c r="D75" s="9">
        <f t="shared" ca="1" si="3"/>
        <v>0</v>
      </c>
      <c r="E75" s="9">
        <f t="shared" ca="1" si="3"/>
        <v>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</row>
    <row r="76" spans="1:194" ht="12.75" customHeight="1" x14ac:dyDescent="0.2">
      <c r="A76" s="8" t="s">
        <v>106</v>
      </c>
      <c r="B76" s="17">
        <v>3018</v>
      </c>
      <c r="C76" s="18" t="s">
        <v>89</v>
      </c>
      <c r="D76" s="9">
        <f t="shared" ca="1" si="3"/>
        <v>0</v>
      </c>
      <c r="E76" s="9">
        <f t="shared" ca="1" si="3"/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</row>
    <row r="77" spans="1:194" ht="12.75" customHeight="1" x14ac:dyDescent="0.2">
      <c r="A77" s="11" t="s">
        <v>107</v>
      </c>
      <c r="B77" s="19">
        <v>9000</v>
      </c>
      <c r="C77" s="18" t="s">
        <v>108</v>
      </c>
      <c r="D77" s="12">
        <f ca="1">SUMIF($C$7:$C$76,"HD",D$7:D$76)</f>
        <v>1113197.1516335502</v>
      </c>
      <c r="E77" s="12">
        <f ca="1">SUMIF($C$7:$C$76,"HD",E$7:E$76)</f>
        <v>13665387546.424406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</row>
    <row r="78" spans="1:194" ht="12.75" customHeight="1" x14ac:dyDescent="0.2">
      <c r="A78" s="11" t="s">
        <v>109</v>
      </c>
      <c r="B78" s="19">
        <v>9001</v>
      </c>
      <c r="C78" s="18" t="s">
        <v>110</v>
      </c>
      <c r="D78" s="12">
        <f ca="1">SUMIF($C$7:$C$76,"H",D$7:D$76)+SUMIF($C$7:$C$76,"E",D$7:D$76)</f>
        <v>0</v>
      </c>
      <c r="E78" s="12">
        <f ca="1">SUMIF($C$7:$C$76,"H",E$7:E$76)+SUMIF($C$7:$C$76,"E",E$7:E$76)</f>
        <v>0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</row>
    <row r="79" spans="1:194" ht="12.75" customHeight="1" x14ac:dyDescent="0.2">
      <c r="A79" s="11" t="s">
        <v>111</v>
      </c>
      <c r="B79" s="19">
        <v>9003</v>
      </c>
      <c r="C79" s="18" t="s">
        <v>112</v>
      </c>
      <c r="D79" s="12">
        <f ca="1">D77+D78</f>
        <v>1113197.1516335502</v>
      </c>
      <c r="E79" s="12">
        <f ca="1">E77+E78</f>
        <v>13665387546.424406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</row>
    <row r="80" spans="1:194" ht="12.75" customHeigh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</row>
    <row r="81" spans="1:272" ht="12.75" customHeight="1" x14ac:dyDescent="0.2">
      <c r="A81" s="13"/>
      <c r="B81" s="13"/>
      <c r="C81" s="1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</row>
    <row r="82" spans="1:272" s="10" customFormat="1" x14ac:dyDescent="0.2">
      <c r="A82" s="13"/>
      <c r="B82" s="13"/>
      <c r="C82" s="13"/>
      <c r="JH82" s="3"/>
      <c r="JI82" s="3"/>
      <c r="JJ82" s="3"/>
      <c r="JK82" s="3"/>
      <c r="JL82" s="3"/>
    </row>
    <row r="83" spans="1:272" s="10" customFormat="1" x14ac:dyDescent="0.2">
      <c r="A83" s="13"/>
      <c r="B83" s="13"/>
      <c r="C83" s="13"/>
      <c r="JH83" s="3"/>
      <c r="JI83" s="3"/>
      <c r="JJ83" s="3"/>
      <c r="JK83" s="3"/>
      <c r="JL83" s="3"/>
    </row>
    <row r="84" spans="1:272" s="10" customFormat="1" x14ac:dyDescent="0.2">
      <c r="A84" s="13"/>
      <c r="B84" s="13"/>
      <c r="C84" s="13"/>
      <c r="JH84" s="3"/>
      <c r="JI84" s="3"/>
      <c r="JJ84" s="3"/>
      <c r="JK84" s="3"/>
      <c r="JL84" s="3"/>
    </row>
    <row r="85" spans="1:272" s="10" customFormat="1" x14ac:dyDescent="0.2">
      <c r="A85" s="13"/>
      <c r="B85" s="13"/>
      <c r="C85" s="13"/>
      <c r="JH85" s="3"/>
      <c r="JI85" s="3"/>
      <c r="JJ85" s="3"/>
      <c r="JK85" s="3"/>
      <c r="JL85" s="3"/>
    </row>
    <row r="86" spans="1:272" s="10" customFormat="1" x14ac:dyDescent="0.2">
      <c r="A86" s="13"/>
      <c r="B86" s="13"/>
      <c r="C86" s="13"/>
      <c r="JH86" s="3"/>
      <c r="JI86" s="3"/>
      <c r="JJ86" s="3"/>
      <c r="JK86" s="3"/>
      <c r="JL86" s="3"/>
    </row>
    <row r="87" spans="1:272" s="10" customFormat="1" x14ac:dyDescent="0.2">
      <c r="A87" s="13"/>
      <c r="B87" s="13"/>
      <c r="C87" s="13"/>
      <c r="JH87" s="3"/>
      <c r="JI87" s="3"/>
      <c r="JJ87" s="3"/>
      <c r="JK87" s="3"/>
      <c r="JL87" s="3"/>
    </row>
    <row r="88" spans="1:272" s="10" customFormat="1" x14ac:dyDescent="0.2">
      <c r="A88" s="13"/>
      <c r="B88" s="13"/>
      <c r="C88" s="13"/>
      <c r="JH88" s="3"/>
      <c r="JI88" s="3"/>
      <c r="JJ88" s="3"/>
      <c r="JK88" s="3"/>
      <c r="JL88" s="3"/>
    </row>
    <row r="89" spans="1:272" s="10" customFormat="1" x14ac:dyDescent="0.2">
      <c r="A89" s="13"/>
      <c r="B89" s="13"/>
      <c r="C89" s="13"/>
      <c r="JH89" s="3"/>
      <c r="JI89" s="3"/>
      <c r="JJ89" s="3"/>
      <c r="JK89" s="3"/>
      <c r="JL89" s="3"/>
    </row>
    <row r="90" spans="1:272" s="10" customFormat="1" x14ac:dyDescent="0.2">
      <c r="A90" s="13"/>
      <c r="B90" s="13"/>
      <c r="C90" s="13"/>
      <c r="JH90" s="3"/>
      <c r="JI90" s="3"/>
      <c r="JJ90" s="3"/>
      <c r="JK90" s="3"/>
      <c r="JL90" s="3"/>
    </row>
    <row r="91" spans="1:272" s="10" customFormat="1" x14ac:dyDescent="0.2">
      <c r="A91" s="13"/>
      <c r="B91" s="13"/>
      <c r="C91" s="13"/>
      <c r="JH91" s="3"/>
      <c r="JI91" s="3"/>
      <c r="JJ91" s="3"/>
      <c r="JK91" s="3"/>
      <c r="JL91" s="3"/>
    </row>
    <row r="92" spans="1:272" s="10" customFormat="1" x14ac:dyDescent="0.2">
      <c r="A92" s="13"/>
      <c r="B92" s="13"/>
      <c r="C92" s="13"/>
      <c r="JH92" s="3"/>
      <c r="JI92" s="3"/>
      <c r="JJ92" s="3"/>
      <c r="JK92" s="3"/>
      <c r="JL92" s="3"/>
    </row>
    <row r="93" spans="1:272" s="10" customFormat="1" x14ac:dyDescent="0.2">
      <c r="A93" s="13"/>
      <c r="B93" s="13"/>
      <c r="C93" s="13"/>
      <c r="JH93" s="3"/>
      <c r="JI93" s="3"/>
      <c r="JJ93" s="3"/>
      <c r="JK93" s="3"/>
      <c r="JL93" s="3"/>
    </row>
    <row r="94" spans="1:272" s="10" customFormat="1" x14ac:dyDescent="0.2">
      <c r="A94" s="13"/>
      <c r="B94" s="13"/>
      <c r="C94" s="13"/>
      <c r="JH94" s="3"/>
      <c r="JI94" s="3"/>
      <c r="JJ94" s="3"/>
      <c r="JK94" s="3"/>
      <c r="JL94" s="3"/>
    </row>
    <row r="95" spans="1:272" s="10" customFormat="1" x14ac:dyDescent="0.2">
      <c r="A95" s="5"/>
      <c r="B95" s="5"/>
      <c r="C95" s="5"/>
      <c r="D95" s="2"/>
      <c r="E95" s="2"/>
      <c r="JH95" s="3"/>
      <c r="JI95" s="3"/>
      <c r="JJ95" s="3"/>
      <c r="JK95" s="3"/>
      <c r="JL95" s="3"/>
    </row>
    <row r="96" spans="1:272" s="10" customFormat="1" x14ac:dyDescent="0.2">
      <c r="A96" s="5"/>
      <c r="B96" s="5"/>
      <c r="C96" s="5"/>
      <c r="D96" s="2"/>
      <c r="E96" s="2"/>
      <c r="JH96" s="3"/>
      <c r="JI96" s="3"/>
      <c r="JJ96" s="3"/>
      <c r="JK96" s="3"/>
      <c r="JL96" s="3"/>
    </row>
    <row r="97" spans="1:272" s="10" customFormat="1" x14ac:dyDescent="0.2">
      <c r="A97" s="5"/>
      <c r="B97" s="5"/>
      <c r="C97" s="5"/>
      <c r="D97" s="2"/>
      <c r="E97" s="2"/>
      <c r="JH97" s="3"/>
      <c r="JI97" s="3"/>
      <c r="JJ97" s="3"/>
      <c r="JK97" s="3"/>
      <c r="JL97" s="3"/>
    </row>
    <row r="98" spans="1:272" s="10" customFormat="1" x14ac:dyDescent="0.2">
      <c r="A98" s="5"/>
      <c r="B98" s="5"/>
      <c r="C98" s="5"/>
      <c r="D98" s="2"/>
      <c r="E98" s="2"/>
      <c r="JH98" s="3"/>
      <c r="JI98" s="3"/>
      <c r="JJ98" s="3"/>
      <c r="JK98" s="3"/>
      <c r="JL98" s="3"/>
    </row>
  </sheetData>
  <mergeCells count="2">
    <mergeCell ref="E2:F2"/>
    <mergeCell ref="D5:E5"/>
  </mergeCells>
  <dataValidations count="2">
    <dataValidation type="list" allowBlank="1" showInputMessage="1" showErrorMessage="1" sqref="B2" xr:uid="{C43D81E3-9A56-456C-B8C1-B363367A96F2}">
      <formula1>Araç_Tipi</formula1>
    </dataValidation>
    <dataValidation type="list" allowBlank="1" showInputMessage="1" showErrorMessage="1" sqref="D5:E5" xr:uid="{5BD63AF6-C0A6-4127-AD5C-59C0A75DFB03}">
      <formula1>Ürün_Tipi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C6B0-62F7-4CC9-A428-3079EB464A3E}">
  <dimension ref="A1:KD93"/>
  <sheetViews>
    <sheetView showGridLines="0" zoomScale="80" zoomScaleNormal="80" workbookViewId="0">
      <pane xSplit="3" ySplit="6" topLeftCell="D7" activePane="bottomRight" state="frozen"/>
      <selection activeCell="C30" sqref="C30"/>
      <selection pane="topRight" activeCell="C30" sqref="C30"/>
      <selection pane="bottomLeft" activeCell="C30" sqref="C30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9" width="15.7109375" style="2" customWidth="1"/>
    <col min="20" max="20" width="3.28515625" style="2" customWidth="1"/>
    <col min="21" max="36" width="15.7109375" style="2" customWidth="1"/>
    <col min="37" max="37" width="3.28515625" style="2" customWidth="1"/>
    <col min="38" max="53" width="15.7109375" style="2" customWidth="1"/>
    <col min="54" max="54" width="3.28515625" style="2" customWidth="1"/>
    <col min="55" max="70" width="15.7109375" style="2" customWidth="1"/>
    <col min="71" max="71" width="3.28515625" style="2" customWidth="1"/>
    <col min="72" max="87" width="15.7109375" style="2" customWidth="1"/>
    <col min="88" max="16384" width="9.140625" style="2"/>
  </cols>
  <sheetData>
    <row r="1" spans="1:290" ht="15" customHeight="1" x14ac:dyDescent="0.25">
      <c r="A1" s="1" t="s">
        <v>113</v>
      </c>
      <c r="B1" s="14"/>
      <c r="C1" s="14"/>
    </row>
    <row r="2" spans="1:290" ht="15" customHeight="1" x14ac:dyDescent="0.25">
      <c r="A2" s="1" t="s">
        <v>1</v>
      </c>
      <c r="B2" s="14"/>
      <c r="C2" s="14"/>
    </row>
    <row r="3" spans="1:290" ht="15" customHeight="1" x14ac:dyDescent="0.25">
      <c r="A3" s="4" t="s">
        <v>134</v>
      </c>
      <c r="B3" s="14"/>
      <c r="C3" s="14"/>
    </row>
    <row r="4" spans="1:290" ht="22.5" customHeight="1" x14ac:dyDescent="0.2"/>
    <row r="5" spans="1:290" ht="22.5" customHeight="1" x14ac:dyDescent="0.2">
      <c r="D5" s="22" t="s">
        <v>114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3"/>
      <c r="U5" s="22" t="s">
        <v>115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3"/>
      <c r="AL5" s="22" t="s">
        <v>116</v>
      </c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3"/>
      <c r="BC5" s="22" t="s">
        <v>117</v>
      </c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3"/>
      <c r="BT5" s="22" t="s">
        <v>118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3"/>
    </row>
    <row r="6" spans="1:290" ht="79.5" customHeight="1" x14ac:dyDescent="0.2">
      <c r="A6" s="16" t="s">
        <v>30</v>
      </c>
      <c r="B6" s="16" t="s">
        <v>31</v>
      </c>
      <c r="C6" s="16" t="s">
        <v>32</v>
      </c>
      <c r="D6" s="7" t="s">
        <v>11</v>
      </c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7" t="s">
        <v>23</v>
      </c>
      <c r="Q6" s="7" t="s">
        <v>24</v>
      </c>
      <c r="R6" s="7" t="s">
        <v>25</v>
      </c>
      <c r="S6" s="20" t="s">
        <v>119</v>
      </c>
      <c r="U6" s="7" t="s">
        <v>11</v>
      </c>
      <c r="V6" s="7" t="s">
        <v>12</v>
      </c>
      <c r="W6" s="7" t="s">
        <v>13</v>
      </c>
      <c r="X6" s="7" t="s">
        <v>14</v>
      </c>
      <c r="Y6" s="7" t="s">
        <v>15</v>
      </c>
      <c r="Z6" s="7" t="s">
        <v>16</v>
      </c>
      <c r="AA6" s="7" t="s">
        <v>17</v>
      </c>
      <c r="AB6" s="7" t="s">
        <v>18</v>
      </c>
      <c r="AC6" s="7" t="s">
        <v>19</v>
      </c>
      <c r="AD6" s="7" t="s">
        <v>20</v>
      </c>
      <c r="AE6" s="7" t="s">
        <v>21</v>
      </c>
      <c r="AF6" s="7" t="s">
        <v>22</v>
      </c>
      <c r="AG6" s="7" t="s">
        <v>23</v>
      </c>
      <c r="AH6" s="7" t="s">
        <v>24</v>
      </c>
      <c r="AI6" s="7" t="s">
        <v>25</v>
      </c>
      <c r="AJ6" s="20" t="s">
        <v>120</v>
      </c>
      <c r="AL6" s="7" t="s">
        <v>11</v>
      </c>
      <c r="AM6" s="7" t="s">
        <v>12</v>
      </c>
      <c r="AN6" s="7" t="s">
        <v>13</v>
      </c>
      <c r="AO6" s="7" t="s">
        <v>14</v>
      </c>
      <c r="AP6" s="7" t="s">
        <v>15</v>
      </c>
      <c r="AQ6" s="7" t="s">
        <v>16</v>
      </c>
      <c r="AR6" s="7" t="s">
        <v>17</v>
      </c>
      <c r="AS6" s="7" t="s">
        <v>18</v>
      </c>
      <c r="AT6" s="7" t="s">
        <v>19</v>
      </c>
      <c r="AU6" s="7" t="s">
        <v>20</v>
      </c>
      <c r="AV6" s="7" t="s">
        <v>21</v>
      </c>
      <c r="AW6" s="7" t="s">
        <v>22</v>
      </c>
      <c r="AX6" s="7" t="s">
        <v>23</v>
      </c>
      <c r="AY6" s="7" t="s">
        <v>24</v>
      </c>
      <c r="AZ6" s="7" t="s">
        <v>25</v>
      </c>
      <c r="BA6" s="20" t="s">
        <v>121</v>
      </c>
      <c r="BC6" s="7" t="s">
        <v>11</v>
      </c>
      <c r="BD6" s="7" t="s">
        <v>12</v>
      </c>
      <c r="BE6" s="7" t="s">
        <v>13</v>
      </c>
      <c r="BF6" s="7" t="s">
        <v>14</v>
      </c>
      <c r="BG6" s="7" t="s">
        <v>15</v>
      </c>
      <c r="BH6" s="7" t="s">
        <v>16</v>
      </c>
      <c r="BI6" s="7" t="s">
        <v>17</v>
      </c>
      <c r="BJ6" s="7" t="s">
        <v>18</v>
      </c>
      <c r="BK6" s="7" t="s">
        <v>19</v>
      </c>
      <c r="BL6" s="7" t="s">
        <v>20</v>
      </c>
      <c r="BM6" s="7" t="s">
        <v>21</v>
      </c>
      <c r="BN6" s="7" t="s">
        <v>22</v>
      </c>
      <c r="BO6" s="7" t="s">
        <v>23</v>
      </c>
      <c r="BP6" s="7" t="s">
        <v>24</v>
      </c>
      <c r="BQ6" s="7" t="s">
        <v>25</v>
      </c>
      <c r="BR6" s="20" t="s">
        <v>122</v>
      </c>
      <c r="BT6" s="7" t="s">
        <v>11</v>
      </c>
      <c r="BU6" s="7" t="s">
        <v>12</v>
      </c>
      <c r="BV6" s="7" t="s">
        <v>13</v>
      </c>
      <c r="BW6" s="7" t="s">
        <v>14</v>
      </c>
      <c r="BX6" s="7" t="s">
        <v>15</v>
      </c>
      <c r="BY6" s="7" t="s">
        <v>16</v>
      </c>
      <c r="BZ6" s="7" t="s">
        <v>17</v>
      </c>
      <c r="CA6" s="7" t="s">
        <v>18</v>
      </c>
      <c r="CB6" s="7" t="s">
        <v>19</v>
      </c>
      <c r="CC6" s="7" t="s">
        <v>20</v>
      </c>
      <c r="CD6" s="7" t="s">
        <v>21</v>
      </c>
      <c r="CE6" s="7" t="s">
        <v>22</v>
      </c>
      <c r="CF6" s="7" t="s">
        <v>23</v>
      </c>
      <c r="CG6" s="7" t="s">
        <v>24</v>
      </c>
      <c r="CH6" s="7" t="s">
        <v>25</v>
      </c>
      <c r="CI6" s="20" t="s">
        <v>123</v>
      </c>
    </row>
    <row r="7" spans="1:290" ht="12.75" customHeight="1" x14ac:dyDescent="0.2">
      <c r="A7" s="8" t="s">
        <v>33</v>
      </c>
      <c r="B7" s="17">
        <v>1001</v>
      </c>
      <c r="C7" s="18" t="s">
        <v>34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21">
        <v>0</v>
      </c>
      <c r="T7" s="10"/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21">
        <v>0</v>
      </c>
      <c r="AK7" s="10"/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21">
        <v>0</v>
      </c>
      <c r="BB7" s="10"/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21">
        <v>0</v>
      </c>
      <c r="BS7" s="10"/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21">
        <v>0</v>
      </c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</row>
    <row r="8" spans="1:290" ht="12.75" customHeight="1" x14ac:dyDescent="0.2">
      <c r="A8" s="8" t="s">
        <v>35</v>
      </c>
      <c r="B8" s="17">
        <v>1003</v>
      </c>
      <c r="C8" s="18" t="s">
        <v>34</v>
      </c>
      <c r="D8" s="9">
        <v>10</v>
      </c>
      <c r="E8" s="9">
        <v>0</v>
      </c>
      <c r="F8" s="9">
        <v>0</v>
      </c>
      <c r="G8" s="9">
        <v>0</v>
      </c>
      <c r="H8" s="9">
        <v>0</v>
      </c>
      <c r="I8" s="9">
        <v>14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21">
        <v>24</v>
      </c>
      <c r="T8" s="10"/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21">
        <v>0</v>
      </c>
      <c r="AK8" s="10"/>
      <c r="AL8" s="9">
        <v>22373</v>
      </c>
      <c r="AM8" s="9">
        <v>0</v>
      </c>
      <c r="AN8" s="9">
        <v>411</v>
      </c>
      <c r="AO8" s="9">
        <v>128</v>
      </c>
      <c r="AP8" s="9">
        <v>3</v>
      </c>
      <c r="AQ8" s="9">
        <v>5108</v>
      </c>
      <c r="AR8" s="9">
        <v>1311</v>
      </c>
      <c r="AS8" s="9">
        <v>36</v>
      </c>
      <c r="AT8" s="9">
        <v>160</v>
      </c>
      <c r="AU8" s="9">
        <v>687</v>
      </c>
      <c r="AV8" s="9">
        <v>408</v>
      </c>
      <c r="AW8" s="9">
        <v>0</v>
      </c>
      <c r="AX8" s="9">
        <v>754</v>
      </c>
      <c r="AY8" s="9">
        <v>0</v>
      </c>
      <c r="AZ8" s="9">
        <v>0</v>
      </c>
      <c r="BA8" s="21">
        <v>31379</v>
      </c>
      <c r="BB8" s="10"/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21">
        <v>0</v>
      </c>
      <c r="BS8" s="10"/>
      <c r="BT8" s="9">
        <v>22383</v>
      </c>
      <c r="BU8" s="9">
        <v>0</v>
      </c>
      <c r="BV8" s="9">
        <v>411</v>
      </c>
      <c r="BW8" s="9">
        <v>128</v>
      </c>
      <c r="BX8" s="9">
        <v>3</v>
      </c>
      <c r="BY8" s="9">
        <v>5122</v>
      </c>
      <c r="BZ8" s="9">
        <v>1311</v>
      </c>
      <c r="CA8" s="9">
        <v>36</v>
      </c>
      <c r="CB8" s="9">
        <v>160</v>
      </c>
      <c r="CC8" s="9">
        <v>687</v>
      </c>
      <c r="CD8" s="9">
        <v>408</v>
      </c>
      <c r="CE8" s="9">
        <v>0</v>
      </c>
      <c r="CF8" s="9">
        <v>754</v>
      </c>
      <c r="CG8" s="9">
        <v>0</v>
      </c>
      <c r="CH8" s="9">
        <v>0</v>
      </c>
      <c r="CI8" s="21">
        <v>31403</v>
      </c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</row>
    <row r="9" spans="1:290" ht="12.75" customHeight="1" x14ac:dyDescent="0.2">
      <c r="A9" s="8" t="s">
        <v>36</v>
      </c>
      <c r="B9" s="17">
        <v>1004</v>
      </c>
      <c r="C9" s="18" t="s">
        <v>34</v>
      </c>
      <c r="D9" s="9">
        <v>267</v>
      </c>
      <c r="E9" s="9">
        <v>0</v>
      </c>
      <c r="F9" s="9">
        <v>25</v>
      </c>
      <c r="G9" s="9">
        <v>9</v>
      </c>
      <c r="H9" s="9">
        <v>-1</v>
      </c>
      <c r="I9" s="9">
        <v>60</v>
      </c>
      <c r="J9" s="9">
        <v>18</v>
      </c>
      <c r="K9" s="9">
        <v>0</v>
      </c>
      <c r="L9" s="9">
        <v>15</v>
      </c>
      <c r="M9" s="9">
        <v>0</v>
      </c>
      <c r="N9" s="9">
        <v>0</v>
      </c>
      <c r="O9" s="9">
        <v>0</v>
      </c>
      <c r="P9" s="9">
        <v>8</v>
      </c>
      <c r="Q9" s="9">
        <v>-1</v>
      </c>
      <c r="R9" s="9">
        <v>0</v>
      </c>
      <c r="S9" s="21">
        <v>400</v>
      </c>
      <c r="T9" s="10"/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21">
        <v>0</v>
      </c>
      <c r="AK9" s="10"/>
      <c r="AL9" s="9">
        <v>42120</v>
      </c>
      <c r="AM9" s="9">
        <v>106</v>
      </c>
      <c r="AN9" s="9">
        <v>1791</v>
      </c>
      <c r="AO9" s="9">
        <v>693</v>
      </c>
      <c r="AP9" s="9">
        <v>6</v>
      </c>
      <c r="AQ9" s="9">
        <v>12880</v>
      </c>
      <c r="AR9" s="9">
        <v>2678</v>
      </c>
      <c r="AS9" s="9">
        <v>3</v>
      </c>
      <c r="AT9" s="9">
        <v>676</v>
      </c>
      <c r="AU9" s="9">
        <v>742</v>
      </c>
      <c r="AV9" s="9">
        <v>437</v>
      </c>
      <c r="AW9" s="9">
        <v>104</v>
      </c>
      <c r="AX9" s="9">
        <v>1261</v>
      </c>
      <c r="AY9" s="9">
        <v>19</v>
      </c>
      <c r="AZ9" s="9">
        <v>1</v>
      </c>
      <c r="BA9" s="21">
        <v>63517</v>
      </c>
      <c r="BB9" s="10"/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21">
        <v>0</v>
      </c>
      <c r="BS9" s="10"/>
      <c r="BT9" s="9">
        <v>42387</v>
      </c>
      <c r="BU9" s="9">
        <v>106</v>
      </c>
      <c r="BV9" s="9">
        <v>1816</v>
      </c>
      <c r="BW9" s="9">
        <v>702</v>
      </c>
      <c r="BX9" s="9">
        <v>5</v>
      </c>
      <c r="BY9" s="9">
        <v>12940</v>
      </c>
      <c r="BZ9" s="9">
        <v>2696</v>
      </c>
      <c r="CA9" s="9">
        <v>3</v>
      </c>
      <c r="CB9" s="9">
        <v>691</v>
      </c>
      <c r="CC9" s="9">
        <v>742</v>
      </c>
      <c r="CD9" s="9">
        <v>437</v>
      </c>
      <c r="CE9" s="9">
        <v>104</v>
      </c>
      <c r="CF9" s="9">
        <v>1269</v>
      </c>
      <c r="CG9" s="9">
        <v>18</v>
      </c>
      <c r="CH9" s="9">
        <v>1</v>
      </c>
      <c r="CI9" s="21">
        <v>63917</v>
      </c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</row>
    <row r="10" spans="1:290" ht="12.75" customHeight="1" x14ac:dyDescent="0.2">
      <c r="A10" s="8" t="s">
        <v>37</v>
      </c>
      <c r="B10" s="17">
        <v>1005</v>
      </c>
      <c r="C10" s="18" t="s">
        <v>34</v>
      </c>
      <c r="D10" s="9">
        <v>3876.9566337000001</v>
      </c>
      <c r="E10" s="9">
        <v>-2.5479447999999998</v>
      </c>
      <c r="F10" s="9">
        <v>186.8190822</v>
      </c>
      <c r="G10" s="9">
        <v>-1.5369861</v>
      </c>
      <c r="H10" s="9">
        <v>-0.41095880000000001</v>
      </c>
      <c r="I10" s="9">
        <v>1898.9966469000001</v>
      </c>
      <c r="J10" s="9">
        <v>248.21661270000001</v>
      </c>
      <c r="K10" s="9">
        <v>0</v>
      </c>
      <c r="L10" s="9">
        <v>386.6194256</v>
      </c>
      <c r="M10" s="9">
        <v>-1.6769434000000001</v>
      </c>
      <c r="N10" s="9">
        <v>-1.0520546</v>
      </c>
      <c r="O10" s="9">
        <v>1</v>
      </c>
      <c r="P10" s="9">
        <v>440.51540210000002</v>
      </c>
      <c r="Q10" s="9">
        <v>19.1808303</v>
      </c>
      <c r="R10" s="9">
        <v>0</v>
      </c>
      <c r="S10" s="21">
        <v>7051.0797458000006</v>
      </c>
      <c r="T10" s="10"/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21">
        <v>0</v>
      </c>
      <c r="AK10" s="10"/>
      <c r="AL10" s="9">
        <v>64379.0060295</v>
      </c>
      <c r="AM10" s="9">
        <v>127.6493158</v>
      </c>
      <c r="AN10" s="9">
        <v>1123.0117759</v>
      </c>
      <c r="AO10" s="9">
        <v>1069.9873054</v>
      </c>
      <c r="AP10" s="9">
        <v>476.64733109999997</v>
      </c>
      <c r="AQ10" s="9">
        <v>16223.629930000001</v>
      </c>
      <c r="AR10" s="9">
        <v>4403.6008081</v>
      </c>
      <c r="AS10" s="9">
        <v>237.82497979999999</v>
      </c>
      <c r="AT10" s="9">
        <v>2539.6554898999998</v>
      </c>
      <c r="AU10" s="9">
        <v>7100.7101401999998</v>
      </c>
      <c r="AV10" s="9">
        <v>619.80443230000003</v>
      </c>
      <c r="AW10" s="9">
        <v>668.50814660000003</v>
      </c>
      <c r="AX10" s="9">
        <v>5966.5470492000004</v>
      </c>
      <c r="AY10" s="9">
        <v>1243.2884862999999</v>
      </c>
      <c r="AZ10" s="9">
        <v>4.5205481000000001</v>
      </c>
      <c r="BA10" s="21">
        <v>106184.39176820003</v>
      </c>
      <c r="BB10" s="10"/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21">
        <v>0</v>
      </c>
      <c r="BS10" s="10"/>
      <c r="BT10" s="9">
        <v>68255.9626632</v>
      </c>
      <c r="BU10" s="9">
        <v>125.101371</v>
      </c>
      <c r="BV10" s="9">
        <v>1309.8308580999999</v>
      </c>
      <c r="BW10" s="9">
        <v>1068.4503193</v>
      </c>
      <c r="BX10" s="9">
        <v>476.23637229999997</v>
      </c>
      <c r="BY10" s="9">
        <v>18122.626576900002</v>
      </c>
      <c r="BZ10" s="9">
        <v>4651.8174208</v>
      </c>
      <c r="CA10" s="9">
        <v>237.82497979999999</v>
      </c>
      <c r="CB10" s="9">
        <v>2926.2749154999997</v>
      </c>
      <c r="CC10" s="9">
        <v>7099.0331968</v>
      </c>
      <c r="CD10" s="9">
        <v>618.75237770000001</v>
      </c>
      <c r="CE10" s="9">
        <v>669.50814660000003</v>
      </c>
      <c r="CF10" s="9">
        <v>6407.0624513000002</v>
      </c>
      <c r="CG10" s="9">
        <v>1262.4693166</v>
      </c>
      <c r="CH10" s="9">
        <v>4.5205481000000001</v>
      </c>
      <c r="CI10" s="21">
        <v>113235.471514</v>
      </c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</row>
    <row r="11" spans="1:290" ht="12.75" customHeight="1" x14ac:dyDescent="0.2">
      <c r="A11" s="8" t="s">
        <v>38</v>
      </c>
      <c r="B11" s="17">
        <v>1006</v>
      </c>
      <c r="C11" s="18" t="s">
        <v>34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21">
        <v>0</v>
      </c>
      <c r="T11" s="10"/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1">
        <v>0</v>
      </c>
      <c r="AK11" s="10"/>
      <c r="AL11" s="9">
        <v>22440.46</v>
      </c>
      <c r="AM11" s="9">
        <v>0</v>
      </c>
      <c r="AN11" s="9">
        <v>28.49</v>
      </c>
      <c r="AO11" s="9">
        <v>3.25</v>
      </c>
      <c r="AP11" s="9">
        <v>3</v>
      </c>
      <c r="AQ11" s="9">
        <v>2808.51</v>
      </c>
      <c r="AR11" s="9">
        <v>119.84</v>
      </c>
      <c r="AS11" s="9">
        <v>1.8</v>
      </c>
      <c r="AT11" s="9">
        <v>1</v>
      </c>
      <c r="AU11" s="9">
        <v>69.83</v>
      </c>
      <c r="AV11" s="9">
        <v>0</v>
      </c>
      <c r="AW11" s="9">
        <v>0</v>
      </c>
      <c r="AX11" s="9">
        <v>1.22</v>
      </c>
      <c r="AY11" s="9">
        <v>5616.86</v>
      </c>
      <c r="AZ11" s="9">
        <v>0</v>
      </c>
      <c r="BA11" s="21">
        <v>31094.260000000002</v>
      </c>
      <c r="BB11" s="10"/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21">
        <v>0</v>
      </c>
      <c r="BS11" s="10"/>
      <c r="BT11" s="9">
        <v>22440.46</v>
      </c>
      <c r="BU11" s="9">
        <v>0</v>
      </c>
      <c r="BV11" s="9">
        <v>28.49</v>
      </c>
      <c r="BW11" s="9">
        <v>3.25</v>
      </c>
      <c r="BX11" s="9">
        <v>3</v>
      </c>
      <c r="BY11" s="9">
        <v>2808.51</v>
      </c>
      <c r="BZ11" s="9">
        <v>119.84</v>
      </c>
      <c r="CA11" s="9">
        <v>1.8</v>
      </c>
      <c r="CB11" s="9">
        <v>1</v>
      </c>
      <c r="CC11" s="9">
        <v>69.83</v>
      </c>
      <c r="CD11" s="9">
        <v>0</v>
      </c>
      <c r="CE11" s="9">
        <v>0</v>
      </c>
      <c r="CF11" s="9">
        <v>1.22</v>
      </c>
      <c r="CG11" s="9">
        <v>5616.86</v>
      </c>
      <c r="CH11" s="9">
        <v>0</v>
      </c>
      <c r="CI11" s="21">
        <v>31094.260000000002</v>
      </c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</row>
    <row r="12" spans="1:290" ht="12.75" customHeight="1" x14ac:dyDescent="0.2">
      <c r="A12" s="8" t="s">
        <v>39</v>
      </c>
      <c r="B12" s="17">
        <v>1007</v>
      </c>
      <c r="C12" s="18" t="s">
        <v>34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21">
        <v>0</v>
      </c>
      <c r="T12" s="10"/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21">
        <v>0</v>
      </c>
      <c r="AK12" s="10"/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21">
        <v>0</v>
      </c>
      <c r="BB12" s="10"/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21">
        <v>0</v>
      </c>
      <c r="BS12" s="10"/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21">
        <v>0</v>
      </c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</row>
    <row r="13" spans="1:290" ht="12.75" customHeight="1" x14ac:dyDescent="0.2">
      <c r="A13" s="8" t="s">
        <v>40</v>
      </c>
      <c r="B13" s="17">
        <v>1008</v>
      </c>
      <c r="C13" s="18" t="s">
        <v>34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21">
        <v>0</v>
      </c>
      <c r="T13" s="10"/>
      <c r="U13" s="9">
        <v>7.8712553334830497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21">
        <v>7.8712553334830497</v>
      </c>
      <c r="AK13" s="10"/>
      <c r="AL13" s="9">
        <v>101756.15163985331</v>
      </c>
      <c r="AM13" s="9">
        <v>69.418614821156808</v>
      </c>
      <c r="AN13" s="9">
        <v>1347.5527651363759</v>
      </c>
      <c r="AO13" s="9">
        <v>557.97607368713909</v>
      </c>
      <c r="AP13" s="9">
        <v>311.37623319924671</v>
      </c>
      <c r="AQ13" s="9">
        <v>21339.308015960392</v>
      </c>
      <c r="AR13" s="9">
        <v>963.55670785509187</v>
      </c>
      <c r="AS13" s="9">
        <v>166.29881727674189</v>
      </c>
      <c r="AT13" s="9">
        <v>855.21975447263969</v>
      </c>
      <c r="AU13" s="9">
        <v>1029.6308445142181</v>
      </c>
      <c r="AV13" s="9">
        <v>3740.7357282359708</v>
      </c>
      <c r="AW13" s="9">
        <v>11</v>
      </c>
      <c r="AX13" s="9">
        <v>2727.3648403491225</v>
      </c>
      <c r="AY13" s="9">
        <v>2.43877551020408</v>
      </c>
      <c r="AZ13" s="9">
        <v>-0.74520547945205495</v>
      </c>
      <c r="BA13" s="21">
        <v>134877.28360539218</v>
      </c>
      <c r="BB13" s="10"/>
      <c r="BC13" s="9">
        <v>13.126244479377201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21">
        <v>13.126244479377201</v>
      </c>
      <c r="BS13" s="10"/>
      <c r="BT13" s="9">
        <v>101777.14913966617</v>
      </c>
      <c r="BU13" s="9">
        <v>69.418614821156808</v>
      </c>
      <c r="BV13" s="9">
        <v>1347.5527651363759</v>
      </c>
      <c r="BW13" s="9">
        <v>557.97607368713909</v>
      </c>
      <c r="BX13" s="9">
        <v>311.37623319924671</v>
      </c>
      <c r="BY13" s="9">
        <v>21339.308015960392</v>
      </c>
      <c r="BZ13" s="9">
        <v>963.55670785509187</v>
      </c>
      <c r="CA13" s="9">
        <v>166.29881727674189</v>
      </c>
      <c r="CB13" s="9">
        <v>855.21975447263969</v>
      </c>
      <c r="CC13" s="9">
        <v>1029.6308445142181</v>
      </c>
      <c r="CD13" s="9">
        <v>3740.7357282359708</v>
      </c>
      <c r="CE13" s="9">
        <v>11</v>
      </c>
      <c r="CF13" s="9">
        <v>2727.3648403491225</v>
      </c>
      <c r="CG13" s="9">
        <v>2.43877551020408</v>
      </c>
      <c r="CH13" s="9">
        <v>-0.74520547945205495</v>
      </c>
      <c r="CI13" s="21">
        <v>134898.28110520504</v>
      </c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</row>
    <row r="14" spans="1:290" ht="12.75" customHeight="1" x14ac:dyDescent="0.2">
      <c r="A14" s="8" t="s">
        <v>41</v>
      </c>
      <c r="B14" s="17">
        <v>1009</v>
      </c>
      <c r="C14" s="18" t="s">
        <v>34</v>
      </c>
      <c r="D14" s="9">
        <v>52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21">
        <v>52</v>
      </c>
      <c r="T14" s="10"/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21">
        <v>0</v>
      </c>
      <c r="AK14" s="10"/>
      <c r="AL14" s="9">
        <v>96444.942280960531</v>
      </c>
      <c r="AM14" s="9">
        <v>74</v>
      </c>
      <c r="AN14" s="9">
        <v>232.16506439176442</v>
      </c>
      <c r="AO14" s="9">
        <v>88.134246575342459</v>
      </c>
      <c r="AP14" s="9">
        <v>107.14246575342466</v>
      </c>
      <c r="AQ14" s="9">
        <v>18893.049315068496</v>
      </c>
      <c r="AR14" s="9">
        <v>3132.5032010880673</v>
      </c>
      <c r="AS14" s="9">
        <v>45</v>
      </c>
      <c r="AT14" s="9">
        <v>2966.2520547945205</v>
      </c>
      <c r="AU14" s="9">
        <v>2261.3753424657534</v>
      </c>
      <c r="AV14" s="9">
        <v>401.12876712328767</v>
      </c>
      <c r="AW14" s="9">
        <v>9</v>
      </c>
      <c r="AX14" s="9">
        <v>1027.3287671232877</v>
      </c>
      <c r="AY14" s="9">
        <v>7</v>
      </c>
      <c r="AZ14" s="9">
        <v>2</v>
      </c>
      <c r="BA14" s="21">
        <v>125691.02150534446</v>
      </c>
      <c r="BB14" s="10"/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21">
        <v>0</v>
      </c>
      <c r="BS14" s="10"/>
      <c r="BT14" s="9">
        <v>96496.942280960531</v>
      </c>
      <c r="BU14" s="9">
        <v>74</v>
      </c>
      <c r="BV14" s="9">
        <v>232.16506439176442</v>
      </c>
      <c r="BW14" s="9">
        <v>88.134246575342459</v>
      </c>
      <c r="BX14" s="9">
        <v>107.14246575342466</v>
      </c>
      <c r="BY14" s="9">
        <v>18893.049315068496</v>
      </c>
      <c r="BZ14" s="9">
        <v>3132.5032010880673</v>
      </c>
      <c r="CA14" s="9">
        <v>45</v>
      </c>
      <c r="CB14" s="9">
        <v>2966.2520547945205</v>
      </c>
      <c r="CC14" s="9">
        <v>2261.3753424657534</v>
      </c>
      <c r="CD14" s="9">
        <v>401.12876712328767</v>
      </c>
      <c r="CE14" s="9">
        <v>9</v>
      </c>
      <c r="CF14" s="9">
        <v>1027.3287671232877</v>
      </c>
      <c r="CG14" s="9">
        <v>7</v>
      </c>
      <c r="CH14" s="9">
        <v>2</v>
      </c>
      <c r="CI14" s="21">
        <v>125743.02150534446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</row>
    <row r="15" spans="1:290" ht="12.75" customHeight="1" x14ac:dyDescent="0.2">
      <c r="A15" s="8" t="s">
        <v>42</v>
      </c>
      <c r="B15" s="17">
        <v>1010</v>
      </c>
      <c r="C15" s="18" t="s">
        <v>34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21">
        <v>0</v>
      </c>
      <c r="T15" s="10"/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21">
        <v>0</v>
      </c>
      <c r="AK15" s="10"/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21">
        <v>0</v>
      </c>
      <c r="BB15" s="10"/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21">
        <v>0</v>
      </c>
      <c r="BS15" s="10"/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21">
        <v>0</v>
      </c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</row>
    <row r="16" spans="1:290" ht="12.75" customHeight="1" x14ac:dyDescent="0.2">
      <c r="A16" s="8" t="s">
        <v>43</v>
      </c>
      <c r="B16" s="17">
        <v>1011</v>
      </c>
      <c r="C16" s="18" t="s">
        <v>34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21">
        <v>0</v>
      </c>
      <c r="T16" s="10"/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1">
        <v>0</v>
      </c>
      <c r="AK16" s="10"/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21">
        <v>0</v>
      </c>
      <c r="BB16" s="10"/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21">
        <v>0</v>
      </c>
      <c r="BS16" s="10"/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21">
        <v>0</v>
      </c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</row>
    <row r="17" spans="1:290" ht="12.75" customHeight="1" x14ac:dyDescent="0.2">
      <c r="A17" s="8" t="s">
        <v>44</v>
      </c>
      <c r="B17" s="17">
        <v>1012</v>
      </c>
      <c r="C17" s="18" t="s">
        <v>34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21">
        <v>0</v>
      </c>
      <c r="T17" s="10"/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1">
        <v>0</v>
      </c>
      <c r="AK17" s="10"/>
      <c r="AL17" s="9">
        <v>-135.21094393292941</v>
      </c>
      <c r="AM17" s="9">
        <v>0</v>
      </c>
      <c r="AN17" s="9">
        <v>0</v>
      </c>
      <c r="AO17" s="9">
        <v>0</v>
      </c>
      <c r="AP17" s="9">
        <v>0</v>
      </c>
      <c r="AQ17" s="9">
        <v>-40.237517778276803</v>
      </c>
      <c r="AR17" s="9">
        <v>0</v>
      </c>
      <c r="AS17" s="9">
        <v>0</v>
      </c>
      <c r="AT17" s="9">
        <v>-112.360408713227</v>
      </c>
      <c r="AU17" s="9">
        <v>1</v>
      </c>
      <c r="AV17" s="9">
        <v>-89</v>
      </c>
      <c r="AW17" s="9">
        <v>2</v>
      </c>
      <c r="AX17" s="9">
        <v>212</v>
      </c>
      <c r="AY17" s="9">
        <v>0.88493150684931499</v>
      </c>
      <c r="AZ17" s="9">
        <v>0</v>
      </c>
      <c r="BA17" s="21">
        <v>-160.92393891758391</v>
      </c>
      <c r="BB17" s="10"/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21">
        <v>0</v>
      </c>
      <c r="BS17" s="10"/>
      <c r="BT17" s="9">
        <v>-135.21094393292941</v>
      </c>
      <c r="BU17" s="9">
        <v>0</v>
      </c>
      <c r="BV17" s="9">
        <v>0</v>
      </c>
      <c r="BW17" s="9">
        <v>0</v>
      </c>
      <c r="BX17" s="9">
        <v>0</v>
      </c>
      <c r="BY17" s="9">
        <v>-40.237517778276803</v>
      </c>
      <c r="BZ17" s="9">
        <v>0</v>
      </c>
      <c r="CA17" s="9">
        <v>0</v>
      </c>
      <c r="CB17" s="9">
        <v>-112.360408713227</v>
      </c>
      <c r="CC17" s="9">
        <v>1</v>
      </c>
      <c r="CD17" s="9">
        <v>-89</v>
      </c>
      <c r="CE17" s="9">
        <v>2</v>
      </c>
      <c r="CF17" s="9">
        <v>212</v>
      </c>
      <c r="CG17" s="9">
        <v>0.88493150684931499</v>
      </c>
      <c r="CH17" s="9">
        <v>0</v>
      </c>
      <c r="CI17" s="21">
        <v>-160.92393891758391</v>
      </c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</row>
    <row r="18" spans="1:290" ht="12.75" customHeight="1" x14ac:dyDescent="0.2">
      <c r="A18" s="8" t="s">
        <v>45</v>
      </c>
      <c r="B18" s="17">
        <v>1013</v>
      </c>
      <c r="C18" s="18" t="s">
        <v>34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21">
        <v>0</v>
      </c>
      <c r="T18" s="10"/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21">
        <v>0</v>
      </c>
      <c r="AK18" s="10"/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21">
        <v>0</v>
      </c>
      <c r="BB18" s="10"/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21">
        <v>0</v>
      </c>
      <c r="BS18" s="10"/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21">
        <v>0</v>
      </c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</row>
    <row r="19" spans="1:290" ht="12.75" customHeight="1" x14ac:dyDescent="0.2">
      <c r="A19" s="8" t="s">
        <v>47</v>
      </c>
      <c r="B19" s="17">
        <v>1016</v>
      </c>
      <c r="C19" s="18" t="s">
        <v>34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21">
        <v>0</v>
      </c>
      <c r="T19" s="10"/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21">
        <v>0</v>
      </c>
      <c r="AK19" s="10"/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21">
        <v>0</v>
      </c>
      <c r="BB19" s="10"/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21">
        <v>0</v>
      </c>
      <c r="BS19" s="10"/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21">
        <v>0</v>
      </c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</row>
    <row r="20" spans="1:290" ht="12.75" customHeight="1" x14ac:dyDescent="0.2">
      <c r="A20" s="8" t="s">
        <v>48</v>
      </c>
      <c r="B20" s="17">
        <v>1017</v>
      </c>
      <c r="C20" s="18" t="s">
        <v>34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21">
        <v>0</v>
      </c>
      <c r="T20" s="10"/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21">
        <v>0</v>
      </c>
      <c r="AK20" s="10"/>
      <c r="AL20" s="9">
        <v>13795.703266600001</v>
      </c>
      <c r="AM20" s="9">
        <v>0</v>
      </c>
      <c r="AN20" s="9">
        <v>343.95909610000001</v>
      </c>
      <c r="AO20" s="9">
        <v>53.483125899999997</v>
      </c>
      <c r="AP20" s="9">
        <v>44.6031288</v>
      </c>
      <c r="AQ20" s="9">
        <v>5055.5712154000003</v>
      </c>
      <c r="AR20" s="9">
        <v>384.33475169999997</v>
      </c>
      <c r="AS20" s="9">
        <v>1</v>
      </c>
      <c r="AT20" s="9">
        <v>22.079452</v>
      </c>
      <c r="AU20" s="9">
        <v>81.687670999999995</v>
      </c>
      <c r="AV20" s="9">
        <v>57.108519000000001</v>
      </c>
      <c r="AW20" s="9">
        <v>3.1590537999999997</v>
      </c>
      <c r="AX20" s="9">
        <v>129.8497045</v>
      </c>
      <c r="AY20" s="9">
        <v>0</v>
      </c>
      <c r="AZ20" s="9">
        <v>0</v>
      </c>
      <c r="BA20" s="21">
        <v>19972.538984800001</v>
      </c>
      <c r="BB20" s="10"/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21">
        <v>0</v>
      </c>
      <c r="BS20" s="10"/>
      <c r="BT20" s="9">
        <v>13795.703266600001</v>
      </c>
      <c r="BU20" s="9">
        <v>0</v>
      </c>
      <c r="BV20" s="9">
        <v>343.95909610000001</v>
      </c>
      <c r="BW20" s="9">
        <v>53.483125899999997</v>
      </c>
      <c r="BX20" s="9">
        <v>44.6031288</v>
      </c>
      <c r="BY20" s="9">
        <v>5055.5712154000003</v>
      </c>
      <c r="BZ20" s="9">
        <v>384.33475169999997</v>
      </c>
      <c r="CA20" s="9">
        <v>1</v>
      </c>
      <c r="CB20" s="9">
        <v>22.079452</v>
      </c>
      <c r="CC20" s="9">
        <v>81.687670999999995</v>
      </c>
      <c r="CD20" s="9">
        <v>57.108519000000001</v>
      </c>
      <c r="CE20" s="9">
        <v>3.1590537999999997</v>
      </c>
      <c r="CF20" s="9">
        <v>129.8497045</v>
      </c>
      <c r="CG20" s="9">
        <v>0</v>
      </c>
      <c r="CH20" s="9">
        <v>0</v>
      </c>
      <c r="CI20" s="21">
        <v>19972.538984800001</v>
      </c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</row>
    <row r="21" spans="1:290" ht="12.75" customHeight="1" x14ac:dyDescent="0.2">
      <c r="A21" s="8" t="s">
        <v>49</v>
      </c>
      <c r="B21" s="17">
        <v>1018</v>
      </c>
      <c r="C21" s="18" t="s">
        <v>34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21">
        <v>0</v>
      </c>
      <c r="T21" s="10"/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21">
        <v>0</v>
      </c>
      <c r="AK21" s="10"/>
      <c r="AL21" s="9">
        <v>4447.78</v>
      </c>
      <c r="AM21" s="9">
        <v>0</v>
      </c>
      <c r="AN21" s="9">
        <v>297.27</v>
      </c>
      <c r="AO21" s="9">
        <v>225.8</v>
      </c>
      <c r="AP21" s="9">
        <v>107.94</v>
      </c>
      <c r="AQ21" s="9">
        <v>1414.43</v>
      </c>
      <c r="AR21" s="9">
        <v>255.84</v>
      </c>
      <c r="AS21" s="9">
        <v>21</v>
      </c>
      <c r="AT21" s="9">
        <v>7</v>
      </c>
      <c r="AU21" s="9">
        <v>15.28</v>
      </c>
      <c r="AV21" s="9">
        <v>1.94</v>
      </c>
      <c r="AW21" s="9">
        <v>0</v>
      </c>
      <c r="AX21" s="9">
        <v>15.49</v>
      </c>
      <c r="AY21" s="9">
        <v>4</v>
      </c>
      <c r="AZ21" s="9">
        <v>0</v>
      </c>
      <c r="BA21" s="21">
        <v>6813.7699999999986</v>
      </c>
      <c r="BB21" s="10"/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21">
        <v>0</v>
      </c>
      <c r="BS21" s="10"/>
      <c r="BT21" s="9">
        <v>4447.78</v>
      </c>
      <c r="BU21" s="9">
        <v>0</v>
      </c>
      <c r="BV21" s="9">
        <v>297.27</v>
      </c>
      <c r="BW21" s="9">
        <v>225.8</v>
      </c>
      <c r="BX21" s="9">
        <v>107.94</v>
      </c>
      <c r="BY21" s="9">
        <v>1414.43</v>
      </c>
      <c r="BZ21" s="9">
        <v>255.84</v>
      </c>
      <c r="CA21" s="9">
        <v>21</v>
      </c>
      <c r="CB21" s="9">
        <v>7</v>
      </c>
      <c r="CC21" s="9">
        <v>15.28</v>
      </c>
      <c r="CD21" s="9">
        <v>1.94</v>
      </c>
      <c r="CE21" s="9">
        <v>0</v>
      </c>
      <c r="CF21" s="9">
        <v>15.49</v>
      </c>
      <c r="CG21" s="9">
        <v>4</v>
      </c>
      <c r="CH21" s="9">
        <v>0</v>
      </c>
      <c r="CI21" s="21">
        <v>6813.7699999999986</v>
      </c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</row>
    <row r="22" spans="1:290" ht="12.75" customHeight="1" x14ac:dyDescent="0.2">
      <c r="A22" s="8" t="s">
        <v>50</v>
      </c>
      <c r="B22" s="17">
        <v>1020</v>
      </c>
      <c r="C22" s="18" t="s">
        <v>34</v>
      </c>
      <c r="D22" s="9">
        <v>71.0027397260274</v>
      </c>
      <c r="E22" s="9">
        <v>0</v>
      </c>
      <c r="F22" s="9">
        <v>0</v>
      </c>
      <c r="G22" s="9">
        <v>0</v>
      </c>
      <c r="H22" s="9">
        <v>0</v>
      </c>
      <c r="I22" s="9">
        <v>36.0082191780822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21">
        <v>107.0109589041096</v>
      </c>
      <c r="T22" s="10"/>
      <c r="U22" s="9">
        <v>2888.6115955595401</v>
      </c>
      <c r="V22" s="9">
        <v>14</v>
      </c>
      <c r="W22" s="9">
        <v>32</v>
      </c>
      <c r="X22" s="9">
        <v>17</v>
      </c>
      <c r="Y22" s="9">
        <v>7.1534246575342504</v>
      </c>
      <c r="Z22" s="9">
        <v>679.378082191781</v>
      </c>
      <c r="AA22" s="9">
        <v>182</v>
      </c>
      <c r="AB22" s="9">
        <v>0</v>
      </c>
      <c r="AC22" s="9">
        <v>0</v>
      </c>
      <c r="AD22" s="9">
        <v>37</v>
      </c>
      <c r="AE22" s="9">
        <v>0</v>
      </c>
      <c r="AF22" s="9">
        <v>0</v>
      </c>
      <c r="AG22" s="9">
        <v>55</v>
      </c>
      <c r="AH22" s="9">
        <v>26</v>
      </c>
      <c r="AI22" s="9">
        <v>0</v>
      </c>
      <c r="AJ22" s="21">
        <v>3938.1431024088552</v>
      </c>
      <c r="AK22" s="10"/>
      <c r="AL22" s="9">
        <v>109272.01922760801</v>
      </c>
      <c r="AM22" s="9">
        <v>7</v>
      </c>
      <c r="AN22" s="9">
        <v>3150.6115369967501</v>
      </c>
      <c r="AO22" s="9">
        <v>1270.1389692415801</v>
      </c>
      <c r="AP22" s="9">
        <v>654.32269043333201</v>
      </c>
      <c r="AQ22" s="9">
        <v>18904.4912144546</v>
      </c>
      <c r="AR22" s="9">
        <v>4407.4773395789798</v>
      </c>
      <c r="AS22" s="9">
        <v>198</v>
      </c>
      <c r="AT22" s="9">
        <v>29018.7085044903</v>
      </c>
      <c r="AU22" s="9">
        <v>5735.9448145666202</v>
      </c>
      <c r="AV22" s="9">
        <v>205</v>
      </c>
      <c r="AW22" s="9">
        <v>43</v>
      </c>
      <c r="AX22" s="9">
        <v>6321.2083102112201</v>
      </c>
      <c r="AY22" s="9">
        <v>453.47382039573802</v>
      </c>
      <c r="AZ22" s="9">
        <v>9</v>
      </c>
      <c r="BA22" s="21">
        <v>179650.3964279771</v>
      </c>
      <c r="BB22" s="10"/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21">
        <v>0</v>
      </c>
      <c r="BS22" s="10"/>
      <c r="BT22" s="9">
        <v>112231.63356289358</v>
      </c>
      <c r="BU22" s="9">
        <v>21</v>
      </c>
      <c r="BV22" s="9">
        <v>3182.6115369967501</v>
      </c>
      <c r="BW22" s="9">
        <v>1287.1389692415801</v>
      </c>
      <c r="BX22" s="9">
        <v>661.4761150908663</v>
      </c>
      <c r="BY22" s="9">
        <v>19619.877515824464</v>
      </c>
      <c r="BZ22" s="9">
        <v>4589.4773395789798</v>
      </c>
      <c r="CA22" s="9">
        <v>198</v>
      </c>
      <c r="CB22" s="9">
        <v>29018.7085044903</v>
      </c>
      <c r="CC22" s="9">
        <v>5772.9448145666202</v>
      </c>
      <c r="CD22" s="9">
        <v>205</v>
      </c>
      <c r="CE22" s="9">
        <v>43</v>
      </c>
      <c r="CF22" s="9">
        <v>6376.2083102112201</v>
      </c>
      <c r="CG22" s="9">
        <v>479.47382039573802</v>
      </c>
      <c r="CH22" s="9">
        <v>9</v>
      </c>
      <c r="CI22" s="21">
        <v>183695.55048929006</v>
      </c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</row>
    <row r="23" spans="1:290" ht="12.75" customHeight="1" x14ac:dyDescent="0.2">
      <c r="A23" s="8" t="s">
        <v>51</v>
      </c>
      <c r="B23" s="17">
        <v>1022</v>
      </c>
      <c r="C23" s="18" t="s">
        <v>34</v>
      </c>
      <c r="D23" s="9">
        <v>177</v>
      </c>
      <c r="E23" s="9">
        <v>1</v>
      </c>
      <c r="F23" s="9">
        <v>-1</v>
      </c>
      <c r="G23" s="9">
        <v>0</v>
      </c>
      <c r="H23" s="9">
        <v>0</v>
      </c>
      <c r="I23" s="9">
        <v>-52</v>
      </c>
      <c r="J23" s="9">
        <v>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-4</v>
      </c>
      <c r="Q23" s="9">
        <v>0</v>
      </c>
      <c r="R23" s="9">
        <v>0</v>
      </c>
      <c r="S23" s="21">
        <v>124</v>
      </c>
      <c r="T23" s="10"/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21">
        <v>0</v>
      </c>
      <c r="AK23" s="10"/>
      <c r="AL23" s="9">
        <v>54283</v>
      </c>
      <c r="AM23" s="9">
        <v>110</v>
      </c>
      <c r="AN23" s="9">
        <v>1842</v>
      </c>
      <c r="AO23" s="9">
        <v>839</v>
      </c>
      <c r="AP23" s="9">
        <v>343</v>
      </c>
      <c r="AQ23" s="9">
        <v>11642</v>
      </c>
      <c r="AR23" s="9">
        <v>4234</v>
      </c>
      <c r="AS23" s="9">
        <v>389</v>
      </c>
      <c r="AT23" s="9">
        <v>268</v>
      </c>
      <c r="AU23" s="9">
        <v>2740</v>
      </c>
      <c r="AV23" s="9">
        <v>19</v>
      </c>
      <c r="AW23" s="9">
        <v>229</v>
      </c>
      <c r="AX23" s="9">
        <v>5070</v>
      </c>
      <c r="AY23" s="9">
        <v>61</v>
      </c>
      <c r="AZ23" s="9">
        <v>-4</v>
      </c>
      <c r="BA23" s="21">
        <v>82065</v>
      </c>
      <c r="BB23" s="10"/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21">
        <v>0</v>
      </c>
      <c r="BS23" s="10"/>
      <c r="BT23" s="9">
        <v>54460</v>
      </c>
      <c r="BU23" s="9">
        <v>111</v>
      </c>
      <c r="BV23" s="9">
        <v>1841</v>
      </c>
      <c r="BW23" s="9">
        <v>839</v>
      </c>
      <c r="BX23" s="9">
        <v>343</v>
      </c>
      <c r="BY23" s="9">
        <v>11590</v>
      </c>
      <c r="BZ23" s="9">
        <v>4237</v>
      </c>
      <c r="CA23" s="9">
        <v>389</v>
      </c>
      <c r="CB23" s="9">
        <v>268</v>
      </c>
      <c r="CC23" s="9">
        <v>2740</v>
      </c>
      <c r="CD23" s="9">
        <v>19</v>
      </c>
      <c r="CE23" s="9">
        <v>229</v>
      </c>
      <c r="CF23" s="9">
        <v>5066</v>
      </c>
      <c r="CG23" s="9">
        <v>61</v>
      </c>
      <c r="CH23" s="9">
        <v>-4</v>
      </c>
      <c r="CI23" s="21">
        <v>82189</v>
      </c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</row>
    <row r="24" spans="1:290" ht="12.75" customHeight="1" x14ac:dyDescent="0.2">
      <c r="A24" s="8" t="s">
        <v>52</v>
      </c>
      <c r="B24" s="17">
        <v>1025</v>
      </c>
      <c r="C24" s="18" t="s">
        <v>34</v>
      </c>
      <c r="D24" s="9">
        <v>-0.41431685310433403</v>
      </c>
      <c r="E24" s="9">
        <v>0</v>
      </c>
      <c r="F24" s="9">
        <v>0</v>
      </c>
      <c r="G24" s="9">
        <v>0</v>
      </c>
      <c r="H24" s="9">
        <v>0</v>
      </c>
      <c r="I24" s="9">
        <v>0.43013698630136998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21">
        <v>1.5820133197035957E-2</v>
      </c>
      <c r="T24" s="10"/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21">
        <v>0</v>
      </c>
      <c r="AK24" s="10"/>
      <c r="AL24" s="9">
        <v>12307.6979285385</v>
      </c>
      <c r="AM24" s="9">
        <v>0</v>
      </c>
      <c r="AN24" s="9">
        <v>146.027322404372</v>
      </c>
      <c r="AO24" s="9">
        <v>39.613212066771503</v>
      </c>
      <c r="AP24" s="9">
        <v>73.171958978965506</v>
      </c>
      <c r="AQ24" s="9">
        <v>2728.4458994425499</v>
      </c>
      <c r="AR24" s="9">
        <v>64.350684931506905</v>
      </c>
      <c r="AS24" s="9">
        <v>-0.13881019830028299</v>
      </c>
      <c r="AT24" s="9">
        <v>1619.42901414776</v>
      </c>
      <c r="AU24" s="9">
        <v>6.0575043042143903</v>
      </c>
      <c r="AV24" s="9">
        <v>-0.66849315068493198</v>
      </c>
      <c r="AW24" s="9">
        <v>47</v>
      </c>
      <c r="AX24" s="9">
        <v>10.216438356164399</v>
      </c>
      <c r="AY24" s="9">
        <v>13</v>
      </c>
      <c r="AZ24" s="9">
        <v>4.2876712328767104</v>
      </c>
      <c r="BA24" s="21">
        <v>17058.490331054698</v>
      </c>
      <c r="BB24" s="10"/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21">
        <v>0</v>
      </c>
      <c r="BS24" s="10"/>
      <c r="BT24" s="9">
        <v>12307.283611685396</v>
      </c>
      <c r="BU24" s="9">
        <v>0</v>
      </c>
      <c r="BV24" s="9">
        <v>146.027322404372</v>
      </c>
      <c r="BW24" s="9">
        <v>39.613212066771503</v>
      </c>
      <c r="BX24" s="9">
        <v>73.171958978965506</v>
      </c>
      <c r="BY24" s="9">
        <v>2728.8760364288514</v>
      </c>
      <c r="BZ24" s="9">
        <v>64.350684931506905</v>
      </c>
      <c r="CA24" s="9">
        <v>-0.13881019830028299</v>
      </c>
      <c r="CB24" s="9">
        <v>1619.42901414776</v>
      </c>
      <c r="CC24" s="9">
        <v>6.0575043042143903</v>
      </c>
      <c r="CD24" s="9">
        <v>-0.66849315068493198</v>
      </c>
      <c r="CE24" s="9">
        <v>47</v>
      </c>
      <c r="CF24" s="9">
        <v>10.216438356164399</v>
      </c>
      <c r="CG24" s="9">
        <v>13</v>
      </c>
      <c r="CH24" s="9">
        <v>4.2876712328767104</v>
      </c>
      <c r="CI24" s="21">
        <v>17058.506151187896</v>
      </c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</row>
    <row r="25" spans="1:290" ht="12.75" customHeight="1" x14ac:dyDescent="0.2">
      <c r="A25" s="8" t="s">
        <v>53</v>
      </c>
      <c r="B25" s="17">
        <v>1027</v>
      </c>
      <c r="C25" s="18" t="s">
        <v>34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21">
        <v>0</v>
      </c>
      <c r="T25" s="10"/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21">
        <v>0</v>
      </c>
      <c r="AK25" s="10"/>
      <c r="AL25" s="9">
        <v>25935.662743000001</v>
      </c>
      <c r="AM25" s="9">
        <v>57</v>
      </c>
      <c r="AN25" s="9">
        <v>333.594516</v>
      </c>
      <c r="AO25" s="9">
        <v>348.139725</v>
      </c>
      <c r="AP25" s="9">
        <v>856.03287400000011</v>
      </c>
      <c r="AQ25" s="9">
        <v>5014.364345</v>
      </c>
      <c r="AR25" s="9">
        <v>1859.9068320000001</v>
      </c>
      <c r="AS25" s="9">
        <v>5.0383560000000003</v>
      </c>
      <c r="AT25" s="9">
        <v>99.117806999999999</v>
      </c>
      <c r="AU25" s="9">
        <v>2229.1616329999997</v>
      </c>
      <c r="AV25" s="9">
        <v>29</v>
      </c>
      <c r="AW25" s="9">
        <v>74</v>
      </c>
      <c r="AX25" s="9">
        <v>2728.5177939999999</v>
      </c>
      <c r="AY25" s="9">
        <v>74</v>
      </c>
      <c r="AZ25" s="9">
        <v>23</v>
      </c>
      <c r="BA25" s="21">
        <v>39666.536625000008</v>
      </c>
      <c r="BB25" s="10"/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21">
        <v>0</v>
      </c>
      <c r="BS25" s="10"/>
      <c r="BT25" s="9">
        <v>25935.662743000001</v>
      </c>
      <c r="BU25" s="9">
        <v>57</v>
      </c>
      <c r="BV25" s="9">
        <v>333.594516</v>
      </c>
      <c r="BW25" s="9">
        <v>348.139725</v>
      </c>
      <c r="BX25" s="9">
        <v>856.03287400000011</v>
      </c>
      <c r="BY25" s="9">
        <v>5014.364345</v>
      </c>
      <c r="BZ25" s="9">
        <v>1859.9068320000001</v>
      </c>
      <c r="CA25" s="9">
        <v>5.0383560000000003</v>
      </c>
      <c r="CB25" s="9">
        <v>99.117806999999999</v>
      </c>
      <c r="CC25" s="9">
        <v>2229.1616329999997</v>
      </c>
      <c r="CD25" s="9">
        <v>29</v>
      </c>
      <c r="CE25" s="9">
        <v>74</v>
      </c>
      <c r="CF25" s="9">
        <v>2728.5177939999999</v>
      </c>
      <c r="CG25" s="9">
        <v>74</v>
      </c>
      <c r="CH25" s="9">
        <v>23</v>
      </c>
      <c r="CI25" s="21">
        <v>39666.536625000008</v>
      </c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</row>
    <row r="26" spans="1:290" ht="12.75" customHeight="1" x14ac:dyDescent="0.2">
      <c r="A26" s="8" t="s">
        <v>54</v>
      </c>
      <c r="B26" s="17">
        <v>1028</v>
      </c>
      <c r="C26" s="18" t="s">
        <v>34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21">
        <v>0</v>
      </c>
      <c r="T26" s="10"/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21">
        <v>0</v>
      </c>
      <c r="AK26" s="10"/>
      <c r="AL26" s="9">
        <v>10023</v>
      </c>
      <c r="AM26" s="9">
        <v>0</v>
      </c>
      <c r="AN26" s="9">
        <v>67</v>
      </c>
      <c r="AO26" s="9">
        <v>7</v>
      </c>
      <c r="AP26" s="9">
        <v>3</v>
      </c>
      <c r="AQ26" s="9">
        <v>2553</v>
      </c>
      <c r="AR26" s="9">
        <v>317</v>
      </c>
      <c r="AS26" s="9">
        <v>0</v>
      </c>
      <c r="AT26" s="9">
        <v>5</v>
      </c>
      <c r="AU26" s="9">
        <v>78</v>
      </c>
      <c r="AV26" s="9">
        <v>20</v>
      </c>
      <c r="AW26" s="9">
        <v>2</v>
      </c>
      <c r="AX26" s="9">
        <v>93</v>
      </c>
      <c r="AY26" s="9">
        <v>6</v>
      </c>
      <c r="AZ26" s="9">
        <v>0</v>
      </c>
      <c r="BA26" s="21">
        <v>13174</v>
      </c>
      <c r="BB26" s="10"/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21">
        <v>0</v>
      </c>
      <c r="BS26" s="10"/>
      <c r="BT26" s="9">
        <v>10023</v>
      </c>
      <c r="BU26" s="9">
        <v>0</v>
      </c>
      <c r="BV26" s="9">
        <v>67</v>
      </c>
      <c r="BW26" s="9">
        <v>7</v>
      </c>
      <c r="BX26" s="9">
        <v>3</v>
      </c>
      <c r="BY26" s="9">
        <v>2553</v>
      </c>
      <c r="BZ26" s="9">
        <v>317</v>
      </c>
      <c r="CA26" s="9">
        <v>0</v>
      </c>
      <c r="CB26" s="9">
        <v>5</v>
      </c>
      <c r="CC26" s="9">
        <v>78</v>
      </c>
      <c r="CD26" s="9">
        <v>20</v>
      </c>
      <c r="CE26" s="9">
        <v>2</v>
      </c>
      <c r="CF26" s="9">
        <v>93</v>
      </c>
      <c r="CG26" s="9">
        <v>6</v>
      </c>
      <c r="CH26" s="9">
        <v>0</v>
      </c>
      <c r="CI26" s="21">
        <v>13174</v>
      </c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</row>
    <row r="27" spans="1:290" ht="12.75" customHeight="1" x14ac:dyDescent="0.2">
      <c r="A27" s="8" t="s">
        <v>55</v>
      </c>
      <c r="B27" s="17">
        <v>1030</v>
      </c>
      <c r="C27" s="18" t="s">
        <v>34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21">
        <v>0</v>
      </c>
      <c r="T27" s="10"/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21">
        <v>0</v>
      </c>
      <c r="AK27" s="10"/>
      <c r="AL27" s="9">
        <v>59262.161381101767</v>
      </c>
      <c r="AM27" s="9">
        <v>0</v>
      </c>
      <c r="AN27" s="9">
        <v>455.18173220000006</v>
      </c>
      <c r="AO27" s="9">
        <v>22.821918099999998</v>
      </c>
      <c r="AP27" s="9">
        <v>4.0328768000000004</v>
      </c>
      <c r="AQ27" s="9">
        <v>16095.820647499957</v>
      </c>
      <c r="AR27" s="9">
        <v>111.81369910000001</v>
      </c>
      <c r="AS27" s="9">
        <v>1</v>
      </c>
      <c r="AT27" s="9">
        <v>101.1863015</v>
      </c>
      <c r="AU27" s="9">
        <v>55.682191799999998</v>
      </c>
      <c r="AV27" s="9">
        <v>10.5726031</v>
      </c>
      <c r="AW27" s="9">
        <v>0</v>
      </c>
      <c r="AX27" s="9">
        <v>64.121753600000005</v>
      </c>
      <c r="AY27" s="9">
        <v>0</v>
      </c>
      <c r="AZ27" s="9">
        <v>-0.3972601</v>
      </c>
      <c r="BA27" s="21">
        <v>76183.997844701735</v>
      </c>
      <c r="BB27" s="10"/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21">
        <v>0</v>
      </c>
      <c r="BS27" s="10"/>
      <c r="BT27" s="9">
        <v>59262.161381101767</v>
      </c>
      <c r="BU27" s="9">
        <v>0</v>
      </c>
      <c r="BV27" s="9">
        <v>455.18173220000006</v>
      </c>
      <c r="BW27" s="9">
        <v>22.821918099999998</v>
      </c>
      <c r="BX27" s="9">
        <v>4.0328768000000004</v>
      </c>
      <c r="BY27" s="9">
        <v>16095.820647499957</v>
      </c>
      <c r="BZ27" s="9">
        <v>111.81369910000001</v>
      </c>
      <c r="CA27" s="9">
        <v>1</v>
      </c>
      <c r="CB27" s="9">
        <v>101.1863015</v>
      </c>
      <c r="CC27" s="9">
        <v>55.682191799999998</v>
      </c>
      <c r="CD27" s="9">
        <v>10.5726031</v>
      </c>
      <c r="CE27" s="9">
        <v>0</v>
      </c>
      <c r="CF27" s="9">
        <v>64.121753600000005</v>
      </c>
      <c r="CG27" s="9">
        <v>0</v>
      </c>
      <c r="CH27" s="9">
        <v>-0.3972601</v>
      </c>
      <c r="CI27" s="21">
        <v>76183.997844701735</v>
      </c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</row>
    <row r="28" spans="1:290" ht="12.75" customHeight="1" x14ac:dyDescent="0.2">
      <c r="A28" s="8" t="s">
        <v>56</v>
      </c>
      <c r="B28" s="17">
        <v>1031</v>
      </c>
      <c r="C28" s="18" t="s">
        <v>34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21">
        <v>0</v>
      </c>
      <c r="T28" s="10"/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1">
        <v>0</v>
      </c>
      <c r="AK28" s="10"/>
      <c r="AL28" s="9">
        <v>3431</v>
      </c>
      <c r="AM28" s="9">
        <v>0</v>
      </c>
      <c r="AN28" s="9">
        <v>0</v>
      </c>
      <c r="AO28" s="9">
        <v>0</v>
      </c>
      <c r="AP28" s="9">
        <v>0</v>
      </c>
      <c r="AQ28" s="9">
        <v>251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21">
        <v>3682</v>
      </c>
      <c r="BB28" s="10"/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21">
        <v>0</v>
      </c>
      <c r="BS28" s="10"/>
      <c r="BT28" s="9">
        <v>3431</v>
      </c>
      <c r="BU28" s="9">
        <v>0</v>
      </c>
      <c r="BV28" s="9">
        <v>0</v>
      </c>
      <c r="BW28" s="9">
        <v>0</v>
      </c>
      <c r="BX28" s="9">
        <v>0</v>
      </c>
      <c r="BY28" s="9">
        <v>251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21">
        <v>3682</v>
      </c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</row>
    <row r="29" spans="1:290" ht="12.75" customHeight="1" x14ac:dyDescent="0.2">
      <c r="A29" s="8" t="s">
        <v>57</v>
      </c>
      <c r="B29" s="17">
        <v>1032</v>
      </c>
      <c r="C29" s="18" t="s">
        <v>34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21">
        <v>0</v>
      </c>
      <c r="T29" s="10"/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21">
        <v>0</v>
      </c>
      <c r="AK29" s="10"/>
      <c r="AL29" s="9">
        <v>38149.822077625773</v>
      </c>
      <c r="AM29" s="9">
        <v>0</v>
      </c>
      <c r="AN29" s="9">
        <v>181.10410958904109</v>
      </c>
      <c r="AO29" s="9">
        <v>39.397260273972599</v>
      </c>
      <c r="AP29" s="9">
        <v>6</v>
      </c>
      <c r="AQ29" s="9">
        <v>6754.0748907945008</v>
      </c>
      <c r="AR29" s="9">
        <v>327.89315068493153</v>
      </c>
      <c r="AS29" s="9">
        <v>6</v>
      </c>
      <c r="AT29" s="9">
        <v>93</v>
      </c>
      <c r="AU29" s="9">
        <v>253</v>
      </c>
      <c r="AV29" s="9">
        <v>23.89216651150419</v>
      </c>
      <c r="AW29" s="9">
        <v>1</v>
      </c>
      <c r="AX29" s="9">
        <v>523</v>
      </c>
      <c r="AY29" s="9">
        <v>0</v>
      </c>
      <c r="AZ29" s="9">
        <v>0</v>
      </c>
      <c r="BA29" s="21">
        <v>46358.183655479726</v>
      </c>
      <c r="BB29" s="10"/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21">
        <v>0</v>
      </c>
      <c r="BS29" s="10"/>
      <c r="BT29" s="9">
        <v>38149.822077625773</v>
      </c>
      <c r="BU29" s="9">
        <v>0</v>
      </c>
      <c r="BV29" s="9">
        <v>181.10410958904109</v>
      </c>
      <c r="BW29" s="9">
        <v>39.397260273972599</v>
      </c>
      <c r="BX29" s="9">
        <v>6</v>
      </c>
      <c r="BY29" s="9">
        <v>6754.0748907945008</v>
      </c>
      <c r="BZ29" s="9">
        <v>327.89315068493153</v>
      </c>
      <c r="CA29" s="9">
        <v>6</v>
      </c>
      <c r="CB29" s="9">
        <v>93</v>
      </c>
      <c r="CC29" s="9">
        <v>253</v>
      </c>
      <c r="CD29" s="9">
        <v>23.89216651150419</v>
      </c>
      <c r="CE29" s="9">
        <v>1</v>
      </c>
      <c r="CF29" s="9">
        <v>523</v>
      </c>
      <c r="CG29" s="9">
        <v>0</v>
      </c>
      <c r="CH29" s="9">
        <v>0</v>
      </c>
      <c r="CI29" s="21">
        <v>46358.183655479726</v>
      </c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</row>
    <row r="30" spans="1:290" ht="12.75" customHeight="1" x14ac:dyDescent="0.2">
      <c r="A30" s="8" t="s">
        <v>58</v>
      </c>
      <c r="B30" s="17">
        <v>1034</v>
      </c>
      <c r="C30" s="18" t="s">
        <v>34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21">
        <v>0</v>
      </c>
      <c r="T30" s="10"/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1">
        <v>0</v>
      </c>
      <c r="AK30" s="10"/>
      <c r="AL30" s="9">
        <v>661</v>
      </c>
      <c r="AM30" s="9">
        <v>0</v>
      </c>
      <c r="AN30" s="9">
        <v>2</v>
      </c>
      <c r="AO30" s="9">
        <v>1</v>
      </c>
      <c r="AP30" s="9">
        <v>0</v>
      </c>
      <c r="AQ30" s="9">
        <v>154</v>
      </c>
      <c r="AR30" s="9">
        <v>1</v>
      </c>
      <c r="AS30" s="9">
        <v>0</v>
      </c>
      <c r="AT30" s="9">
        <v>169</v>
      </c>
      <c r="AU30" s="9">
        <v>0</v>
      </c>
      <c r="AV30" s="9">
        <v>0</v>
      </c>
      <c r="AW30" s="9">
        <v>0</v>
      </c>
      <c r="AX30" s="9">
        <v>2</v>
      </c>
      <c r="AY30" s="9">
        <v>0</v>
      </c>
      <c r="AZ30" s="9">
        <v>0</v>
      </c>
      <c r="BA30" s="21">
        <v>990</v>
      </c>
      <c r="BB30" s="10"/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21">
        <v>0</v>
      </c>
      <c r="BS30" s="10"/>
      <c r="BT30" s="9">
        <v>661</v>
      </c>
      <c r="BU30" s="9">
        <v>0</v>
      </c>
      <c r="BV30" s="9">
        <v>2</v>
      </c>
      <c r="BW30" s="9">
        <v>1</v>
      </c>
      <c r="BX30" s="9">
        <v>0</v>
      </c>
      <c r="BY30" s="9">
        <v>154</v>
      </c>
      <c r="BZ30" s="9">
        <v>1</v>
      </c>
      <c r="CA30" s="9">
        <v>0</v>
      </c>
      <c r="CB30" s="9">
        <v>169</v>
      </c>
      <c r="CC30" s="9">
        <v>0</v>
      </c>
      <c r="CD30" s="9">
        <v>0</v>
      </c>
      <c r="CE30" s="9">
        <v>0</v>
      </c>
      <c r="CF30" s="9">
        <v>2</v>
      </c>
      <c r="CG30" s="9">
        <v>0</v>
      </c>
      <c r="CH30" s="9">
        <v>0</v>
      </c>
      <c r="CI30" s="21">
        <v>990</v>
      </c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</row>
    <row r="31" spans="1:290" ht="12.75" customHeight="1" x14ac:dyDescent="0.2">
      <c r="A31" s="8" t="s">
        <v>59</v>
      </c>
      <c r="B31" s="17">
        <v>1035</v>
      </c>
      <c r="C31" s="18" t="s">
        <v>34</v>
      </c>
      <c r="D31" s="9">
        <v>266.68555199999997</v>
      </c>
      <c r="E31" s="9">
        <v>0</v>
      </c>
      <c r="F31" s="9">
        <v>0</v>
      </c>
      <c r="G31" s="9">
        <v>0</v>
      </c>
      <c r="H31" s="9">
        <v>0</v>
      </c>
      <c r="I31" s="9">
        <v>45.347945000000003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21">
        <v>312.03349699999995</v>
      </c>
      <c r="T31" s="10"/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21">
        <v>0</v>
      </c>
      <c r="AK31" s="10"/>
      <c r="AL31" s="9">
        <v>105718.09213700001</v>
      </c>
      <c r="AM31" s="9">
        <v>562.80348500000002</v>
      </c>
      <c r="AN31" s="9">
        <v>4177.2712220000003</v>
      </c>
      <c r="AO31" s="9">
        <v>1982.7490869999999</v>
      </c>
      <c r="AP31" s="9">
        <v>19.178082</v>
      </c>
      <c r="AQ31" s="9">
        <v>11262.143564</v>
      </c>
      <c r="AR31" s="9">
        <v>1501.988805</v>
      </c>
      <c r="AS31" s="9">
        <v>0.20821899999999999</v>
      </c>
      <c r="AT31" s="9">
        <v>1968.4213629999999</v>
      </c>
      <c r="AU31" s="9">
        <v>576.83426999999995</v>
      </c>
      <c r="AV31" s="9">
        <v>7</v>
      </c>
      <c r="AW31" s="9">
        <v>15.164384</v>
      </c>
      <c r="AX31" s="9">
        <v>931.26993400000003</v>
      </c>
      <c r="AY31" s="9">
        <v>0</v>
      </c>
      <c r="AZ31" s="9">
        <v>0</v>
      </c>
      <c r="BA31" s="21">
        <v>128723.12455200001</v>
      </c>
      <c r="BB31" s="10"/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21">
        <v>0</v>
      </c>
      <c r="BS31" s="10"/>
      <c r="BT31" s="9">
        <v>105984.77768900001</v>
      </c>
      <c r="BU31" s="9">
        <v>562.80348500000002</v>
      </c>
      <c r="BV31" s="9">
        <v>4177.2712220000003</v>
      </c>
      <c r="BW31" s="9">
        <v>1982.7490869999999</v>
      </c>
      <c r="BX31" s="9">
        <v>19.178082</v>
      </c>
      <c r="BY31" s="9">
        <v>11307.491508999999</v>
      </c>
      <c r="BZ31" s="9">
        <v>1501.988805</v>
      </c>
      <c r="CA31" s="9">
        <v>0.20821899999999999</v>
      </c>
      <c r="CB31" s="9">
        <v>1968.4213629999999</v>
      </c>
      <c r="CC31" s="9">
        <v>576.83426999999995</v>
      </c>
      <c r="CD31" s="9">
        <v>7</v>
      </c>
      <c r="CE31" s="9">
        <v>15.164384</v>
      </c>
      <c r="CF31" s="9">
        <v>931.26993400000003</v>
      </c>
      <c r="CG31" s="9">
        <v>0</v>
      </c>
      <c r="CH31" s="9">
        <v>0</v>
      </c>
      <c r="CI31" s="21">
        <v>129035.15804900001</v>
      </c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</row>
    <row r="32" spans="1:290" ht="12.75" customHeight="1" x14ac:dyDescent="0.2">
      <c r="A32" s="8" t="s">
        <v>60</v>
      </c>
      <c r="B32" s="17">
        <v>1036</v>
      </c>
      <c r="C32" s="18" t="s">
        <v>34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21">
        <v>0</v>
      </c>
      <c r="T32" s="10"/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21">
        <v>0</v>
      </c>
      <c r="AK32" s="10"/>
      <c r="AL32" s="9">
        <v>33238.164383561372</v>
      </c>
      <c r="AM32" s="9">
        <v>0</v>
      </c>
      <c r="AN32" s="9">
        <v>30.452054794520549</v>
      </c>
      <c r="AO32" s="9">
        <v>3.7945205479452055</v>
      </c>
      <c r="AP32" s="9">
        <v>4</v>
      </c>
      <c r="AQ32" s="9">
        <v>6821.5095890411021</v>
      </c>
      <c r="AR32" s="9">
        <v>271.23561643835632</v>
      </c>
      <c r="AS32" s="9">
        <v>2847</v>
      </c>
      <c r="AT32" s="9">
        <v>2</v>
      </c>
      <c r="AU32" s="9">
        <v>308.27671232876622</v>
      </c>
      <c r="AV32" s="9">
        <v>2</v>
      </c>
      <c r="AW32" s="9">
        <v>1</v>
      </c>
      <c r="AX32" s="9">
        <v>230.09589041095927</v>
      </c>
      <c r="AY32" s="9">
        <v>0</v>
      </c>
      <c r="AZ32" s="9">
        <v>0</v>
      </c>
      <c r="BA32" s="21">
        <v>43759.528767123018</v>
      </c>
      <c r="BB32" s="10"/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21">
        <v>0</v>
      </c>
      <c r="BS32" s="10"/>
      <c r="BT32" s="9">
        <v>33238.164383561372</v>
      </c>
      <c r="BU32" s="9">
        <v>0</v>
      </c>
      <c r="BV32" s="9">
        <v>30.452054794520549</v>
      </c>
      <c r="BW32" s="9">
        <v>3.7945205479452055</v>
      </c>
      <c r="BX32" s="9">
        <v>4</v>
      </c>
      <c r="BY32" s="9">
        <v>6821.5095890411021</v>
      </c>
      <c r="BZ32" s="9">
        <v>271.23561643835632</v>
      </c>
      <c r="CA32" s="9">
        <v>2847</v>
      </c>
      <c r="CB32" s="9">
        <v>2</v>
      </c>
      <c r="CC32" s="9">
        <v>308.27671232876622</v>
      </c>
      <c r="CD32" s="9">
        <v>2</v>
      </c>
      <c r="CE32" s="9">
        <v>1</v>
      </c>
      <c r="CF32" s="9">
        <v>230.09589041095927</v>
      </c>
      <c r="CG32" s="9">
        <v>0</v>
      </c>
      <c r="CH32" s="9">
        <v>0</v>
      </c>
      <c r="CI32" s="21">
        <v>43759.528767123018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</row>
    <row r="33" spans="1:290" ht="12.75" customHeight="1" x14ac:dyDescent="0.2">
      <c r="A33" s="8" t="s">
        <v>61</v>
      </c>
      <c r="B33" s="17">
        <v>1037</v>
      </c>
      <c r="C33" s="18" t="s">
        <v>34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21">
        <v>0</v>
      </c>
      <c r="T33" s="10"/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21">
        <v>0</v>
      </c>
      <c r="AK33" s="10"/>
      <c r="AL33" s="9">
        <v>20058.98904109576</v>
      </c>
      <c r="AM33" s="9">
        <v>0</v>
      </c>
      <c r="AN33" s="9">
        <v>20</v>
      </c>
      <c r="AO33" s="9">
        <v>0</v>
      </c>
      <c r="AP33" s="9">
        <v>0</v>
      </c>
      <c r="AQ33" s="9">
        <v>2130.9205479452085</v>
      </c>
      <c r="AR33" s="9">
        <v>14</v>
      </c>
      <c r="AS33" s="9">
        <v>0</v>
      </c>
      <c r="AT33" s="9">
        <v>0</v>
      </c>
      <c r="AU33" s="9">
        <v>4</v>
      </c>
      <c r="AV33" s="9">
        <v>251.2876712328767</v>
      </c>
      <c r="AW33" s="9">
        <v>0</v>
      </c>
      <c r="AX33" s="9">
        <v>0</v>
      </c>
      <c r="AY33" s="9">
        <v>0</v>
      </c>
      <c r="AZ33" s="9">
        <v>0</v>
      </c>
      <c r="BA33" s="21">
        <v>22479.197260273842</v>
      </c>
      <c r="BB33" s="10"/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21">
        <v>0</v>
      </c>
      <c r="BS33" s="10"/>
      <c r="BT33" s="9">
        <v>20058.98904109576</v>
      </c>
      <c r="BU33" s="9">
        <v>0</v>
      </c>
      <c r="BV33" s="9">
        <v>20</v>
      </c>
      <c r="BW33" s="9">
        <v>0</v>
      </c>
      <c r="BX33" s="9">
        <v>0</v>
      </c>
      <c r="BY33" s="9">
        <v>2130.9205479452085</v>
      </c>
      <c r="BZ33" s="9">
        <v>14</v>
      </c>
      <c r="CA33" s="9">
        <v>0</v>
      </c>
      <c r="CB33" s="9">
        <v>0</v>
      </c>
      <c r="CC33" s="9">
        <v>4</v>
      </c>
      <c r="CD33" s="9">
        <v>251.2876712328767</v>
      </c>
      <c r="CE33" s="9">
        <v>0</v>
      </c>
      <c r="CF33" s="9">
        <v>0</v>
      </c>
      <c r="CG33" s="9">
        <v>0</v>
      </c>
      <c r="CH33" s="9">
        <v>0</v>
      </c>
      <c r="CI33" s="21">
        <v>22479.197260273842</v>
      </c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</row>
    <row r="34" spans="1:290" ht="12.75" customHeight="1" x14ac:dyDescent="0.2">
      <c r="A34" s="8" t="s">
        <v>62</v>
      </c>
      <c r="B34" s="17">
        <v>1038</v>
      </c>
      <c r="C34" s="18" t="s">
        <v>34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21">
        <v>0</v>
      </c>
      <c r="T34" s="10"/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21">
        <v>0</v>
      </c>
      <c r="AK34" s="10"/>
      <c r="AL34" s="9">
        <v>1448</v>
      </c>
      <c r="AM34" s="9">
        <v>0</v>
      </c>
      <c r="AN34" s="9">
        <v>0</v>
      </c>
      <c r="AO34" s="9">
        <v>0</v>
      </c>
      <c r="AP34" s="9">
        <v>0</v>
      </c>
      <c r="AQ34" s="9">
        <v>4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21">
        <v>1452</v>
      </c>
      <c r="BB34" s="10"/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21">
        <v>0</v>
      </c>
      <c r="BS34" s="10"/>
      <c r="BT34" s="9">
        <v>1448</v>
      </c>
      <c r="BU34" s="9">
        <v>0</v>
      </c>
      <c r="BV34" s="9">
        <v>0</v>
      </c>
      <c r="BW34" s="9">
        <v>0</v>
      </c>
      <c r="BX34" s="9">
        <v>0</v>
      </c>
      <c r="BY34" s="9">
        <v>4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21">
        <v>1452</v>
      </c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</row>
    <row r="35" spans="1:290" ht="12.75" customHeight="1" x14ac:dyDescent="0.2">
      <c r="A35" s="8" t="s">
        <v>63</v>
      </c>
      <c r="B35" s="17">
        <v>1039</v>
      </c>
      <c r="C35" s="18" t="s">
        <v>34</v>
      </c>
      <c r="D35" s="9">
        <v>0</v>
      </c>
      <c r="E35" s="9">
        <v>0</v>
      </c>
      <c r="F35" s="9">
        <v>0</v>
      </c>
      <c r="G35" s="9">
        <v>185</v>
      </c>
      <c r="H35" s="9">
        <v>31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21">
        <v>216</v>
      </c>
      <c r="T35" s="10"/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21">
        <v>0</v>
      </c>
      <c r="AK35" s="10"/>
      <c r="AL35" s="9">
        <v>4295</v>
      </c>
      <c r="AM35" s="9">
        <v>0</v>
      </c>
      <c r="AN35" s="9">
        <v>61</v>
      </c>
      <c r="AO35" s="9">
        <v>29</v>
      </c>
      <c r="AP35" s="9">
        <v>177</v>
      </c>
      <c r="AQ35" s="9">
        <v>785</v>
      </c>
      <c r="AR35" s="9">
        <v>96</v>
      </c>
      <c r="AS35" s="9">
        <v>31</v>
      </c>
      <c r="AT35" s="9">
        <v>14</v>
      </c>
      <c r="AU35" s="9">
        <v>863</v>
      </c>
      <c r="AV35" s="9">
        <v>-3</v>
      </c>
      <c r="AW35" s="9">
        <v>4</v>
      </c>
      <c r="AX35" s="9">
        <v>1648</v>
      </c>
      <c r="AY35" s="9">
        <v>13</v>
      </c>
      <c r="AZ35" s="9">
        <v>0</v>
      </c>
      <c r="BA35" s="21">
        <v>8013</v>
      </c>
      <c r="BB35" s="10"/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21">
        <v>0</v>
      </c>
      <c r="BS35" s="10"/>
      <c r="BT35" s="9">
        <v>4295</v>
      </c>
      <c r="BU35" s="9">
        <v>0</v>
      </c>
      <c r="BV35" s="9">
        <v>61</v>
      </c>
      <c r="BW35" s="9">
        <v>214</v>
      </c>
      <c r="BX35" s="9">
        <v>208</v>
      </c>
      <c r="BY35" s="9">
        <v>785</v>
      </c>
      <c r="BZ35" s="9">
        <v>96</v>
      </c>
      <c r="CA35" s="9">
        <v>31</v>
      </c>
      <c r="CB35" s="9">
        <v>14</v>
      </c>
      <c r="CC35" s="9">
        <v>863</v>
      </c>
      <c r="CD35" s="9">
        <v>-3</v>
      </c>
      <c r="CE35" s="9">
        <v>4</v>
      </c>
      <c r="CF35" s="9">
        <v>1648</v>
      </c>
      <c r="CG35" s="9">
        <v>13</v>
      </c>
      <c r="CH35" s="9">
        <v>0</v>
      </c>
      <c r="CI35" s="21">
        <v>8229</v>
      </c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</row>
    <row r="36" spans="1:290" ht="12.75" customHeight="1" x14ac:dyDescent="0.2">
      <c r="A36" s="8" t="s">
        <v>64</v>
      </c>
      <c r="B36" s="17">
        <v>1040</v>
      </c>
      <c r="C36" s="18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21">
        <v>0</v>
      </c>
      <c r="T36" s="10"/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21">
        <v>0</v>
      </c>
      <c r="AK36" s="10"/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21">
        <v>0</v>
      </c>
      <c r="BB36" s="10"/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21">
        <v>0</v>
      </c>
      <c r="BS36" s="10"/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21">
        <v>0</v>
      </c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</row>
    <row r="37" spans="1:290" ht="12.75" customHeight="1" x14ac:dyDescent="0.2">
      <c r="A37" s="8" t="s">
        <v>65</v>
      </c>
      <c r="B37" s="17">
        <v>1043</v>
      </c>
      <c r="C37" s="18" t="s">
        <v>34</v>
      </c>
      <c r="D37" s="9">
        <v>6602</v>
      </c>
      <c r="E37" s="9">
        <v>0</v>
      </c>
      <c r="F37" s="9">
        <v>0</v>
      </c>
      <c r="G37" s="9">
        <v>0</v>
      </c>
      <c r="H37" s="9">
        <v>0</v>
      </c>
      <c r="I37" s="9">
        <v>22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21">
        <v>6624</v>
      </c>
      <c r="T37" s="10"/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21">
        <v>0</v>
      </c>
      <c r="AK37" s="10"/>
      <c r="AL37" s="9">
        <v>75828</v>
      </c>
      <c r="AM37" s="9">
        <v>0</v>
      </c>
      <c r="AN37" s="9">
        <v>72</v>
      </c>
      <c r="AO37" s="9">
        <v>74</v>
      </c>
      <c r="AP37" s="9">
        <v>30</v>
      </c>
      <c r="AQ37" s="9">
        <v>323</v>
      </c>
      <c r="AR37" s="9">
        <v>496</v>
      </c>
      <c r="AS37" s="9">
        <v>2</v>
      </c>
      <c r="AT37" s="9">
        <v>0</v>
      </c>
      <c r="AU37" s="9">
        <v>392</v>
      </c>
      <c r="AV37" s="9">
        <v>0</v>
      </c>
      <c r="AW37" s="9">
        <v>0</v>
      </c>
      <c r="AX37" s="9">
        <v>333</v>
      </c>
      <c r="AY37" s="9">
        <v>0</v>
      </c>
      <c r="AZ37" s="9">
        <v>187</v>
      </c>
      <c r="BA37" s="21">
        <v>77737</v>
      </c>
      <c r="BB37" s="10"/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21">
        <v>0</v>
      </c>
      <c r="BS37" s="10"/>
      <c r="BT37" s="9">
        <v>82430</v>
      </c>
      <c r="BU37" s="9">
        <v>0</v>
      </c>
      <c r="BV37" s="9">
        <v>72</v>
      </c>
      <c r="BW37" s="9">
        <v>74</v>
      </c>
      <c r="BX37" s="9">
        <v>30</v>
      </c>
      <c r="BY37" s="9">
        <v>345</v>
      </c>
      <c r="BZ37" s="9">
        <v>496</v>
      </c>
      <c r="CA37" s="9">
        <v>2</v>
      </c>
      <c r="CB37" s="9">
        <v>0</v>
      </c>
      <c r="CC37" s="9">
        <v>392</v>
      </c>
      <c r="CD37" s="9">
        <v>0</v>
      </c>
      <c r="CE37" s="9">
        <v>0</v>
      </c>
      <c r="CF37" s="9">
        <v>333</v>
      </c>
      <c r="CG37" s="9">
        <v>0</v>
      </c>
      <c r="CH37" s="9">
        <v>187</v>
      </c>
      <c r="CI37" s="21">
        <v>84361</v>
      </c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</row>
    <row r="38" spans="1:290" ht="12.75" customHeight="1" x14ac:dyDescent="0.2">
      <c r="A38" s="8" t="s">
        <v>66</v>
      </c>
      <c r="B38" s="17">
        <v>1044</v>
      </c>
      <c r="C38" s="18" t="s">
        <v>34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21">
        <v>0</v>
      </c>
      <c r="T38" s="10"/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1">
        <v>0</v>
      </c>
      <c r="AK38" s="10"/>
      <c r="AL38" s="9">
        <v>16776.330000000002</v>
      </c>
      <c r="AM38" s="9">
        <v>0</v>
      </c>
      <c r="AN38" s="9">
        <v>5.87</v>
      </c>
      <c r="AO38" s="9">
        <v>0</v>
      </c>
      <c r="AP38" s="9">
        <v>0</v>
      </c>
      <c r="AQ38" s="9">
        <v>3215.79</v>
      </c>
      <c r="AR38" s="9">
        <v>4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21">
        <v>20001.990000000002</v>
      </c>
      <c r="BB38" s="10"/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21">
        <v>0</v>
      </c>
      <c r="BS38" s="10"/>
      <c r="BT38" s="9">
        <v>16776.330000000002</v>
      </c>
      <c r="BU38" s="9">
        <v>0</v>
      </c>
      <c r="BV38" s="9">
        <v>5.87</v>
      </c>
      <c r="BW38" s="9">
        <v>0</v>
      </c>
      <c r="BX38" s="9">
        <v>0</v>
      </c>
      <c r="BY38" s="9">
        <v>3215.79</v>
      </c>
      <c r="BZ38" s="9">
        <v>4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21">
        <v>20001.990000000002</v>
      </c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</row>
    <row r="39" spans="1:290" ht="12.75" customHeight="1" x14ac:dyDescent="0.2">
      <c r="A39" s="8" t="s">
        <v>67</v>
      </c>
      <c r="B39" s="17">
        <v>1045</v>
      </c>
      <c r="C39" s="18" t="s">
        <v>34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21">
        <v>0</v>
      </c>
      <c r="T39" s="10"/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21">
        <v>0</v>
      </c>
      <c r="AK39" s="10"/>
      <c r="AL39" s="9">
        <v>29749.590568156302</v>
      </c>
      <c r="AM39" s="9">
        <v>0</v>
      </c>
      <c r="AN39" s="9">
        <v>1.96448087431694</v>
      </c>
      <c r="AO39" s="9">
        <v>2</v>
      </c>
      <c r="AP39" s="9">
        <v>0</v>
      </c>
      <c r="AQ39" s="9">
        <v>3082.8469571075698</v>
      </c>
      <c r="AR39" s="9">
        <v>13</v>
      </c>
      <c r="AS39" s="9">
        <v>1</v>
      </c>
      <c r="AT39" s="9">
        <v>1</v>
      </c>
      <c r="AU39" s="9">
        <v>415.27397260274</v>
      </c>
      <c r="AV39" s="9">
        <v>30.912328767123299</v>
      </c>
      <c r="AW39" s="9">
        <v>0</v>
      </c>
      <c r="AX39" s="9">
        <v>1094.1397260274</v>
      </c>
      <c r="AY39" s="9">
        <v>0</v>
      </c>
      <c r="AZ39" s="9">
        <v>0</v>
      </c>
      <c r="BA39" s="21">
        <v>34391.728033535459</v>
      </c>
      <c r="BB39" s="10"/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21">
        <v>0</v>
      </c>
      <c r="BS39" s="10"/>
      <c r="BT39" s="9">
        <v>29749.590568156302</v>
      </c>
      <c r="BU39" s="9">
        <v>0</v>
      </c>
      <c r="BV39" s="9">
        <v>1.96448087431694</v>
      </c>
      <c r="BW39" s="9">
        <v>2</v>
      </c>
      <c r="BX39" s="9">
        <v>0</v>
      </c>
      <c r="BY39" s="9">
        <v>3082.8469571075698</v>
      </c>
      <c r="BZ39" s="9">
        <v>13</v>
      </c>
      <c r="CA39" s="9">
        <v>1</v>
      </c>
      <c r="CB39" s="9">
        <v>1</v>
      </c>
      <c r="CC39" s="9">
        <v>415.27397260274</v>
      </c>
      <c r="CD39" s="9">
        <v>30.912328767123299</v>
      </c>
      <c r="CE39" s="9">
        <v>0</v>
      </c>
      <c r="CF39" s="9">
        <v>1094.1397260274</v>
      </c>
      <c r="CG39" s="9">
        <v>0</v>
      </c>
      <c r="CH39" s="9">
        <v>0</v>
      </c>
      <c r="CI39" s="21">
        <v>34391.728033535459</v>
      </c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</row>
    <row r="40" spans="1:290" ht="12.75" customHeight="1" x14ac:dyDescent="0.2">
      <c r="A40" s="8" t="s">
        <v>68</v>
      </c>
      <c r="B40" s="17">
        <v>1046</v>
      </c>
      <c r="C40" s="18" t="s">
        <v>34</v>
      </c>
      <c r="D40" s="9">
        <v>599</v>
      </c>
      <c r="E40" s="9">
        <v>0</v>
      </c>
      <c r="F40" s="9">
        <v>120</v>
      </c>
      <c r="G40" s="9">
        <v>92</v>
      </c>
      <c r="H40" s="9">
        <v>101</v>
      </c>
      <c r="I40" s="9">
        <v>313</v>
      </c>
      <c r="J40" s="9">
        <v>164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303</v>
      </c>
      <c r="Q40" s="9">
        <v>0</v>
      </c>
      <c r="R40" s="9">
        <v>0</v>
      </c>
      <c r="S40" s="21">
        <v>1692</v>
      </c>
      <c r="T40" s="10"/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21">
        <v>0</v>
      </c>
      <c r="AK40" s="10"/>
      <c r="AL40" s="9">
        <v>3055</v>
      </c>
      <c r="AM40" s="9">
        <v>35</v>
      </c>
      <c r="AN40" s="9">
        <v>235</v>
      </c>
      <c r="AO40" s="9">
        <v>190</v>
      </c>
      <c r="AP40" s="9">
        <v>77</v>
      </c>
      <c r="AQ40" s="9">
        <v>747</v>
      </c>
      <c r="AR40" s="9">
        <v>208</v>
      </c>
      <c r="AS40" s="9">
        <v>0</v>
      </c>
      <c r="AT40" s="9">
        <v>14</v>
      </c>
      <c r="AU40" s="9">
        <v>529</v>
      </c>
      <c r="AV40" s="9">
        <v>17</v>
      </c>
      <c r="AW40" s="9">
        <v>1</v>
      </c>
      <c r="AX40" s="9">
        <v>660</v>
      </c>
      <c r="AY40" s="9">
        <v>22</v>
      </c>
      <c r="AZ40" s="9">
        <v>0</v>
      </c>
      <c r="BA40" s="21">
        <v>5790</v>
      </c>
      <c r="BB40" s="10"/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21">
        <v>0</v>
      </c>
      <c r="BS40" s="10"/>
      <c r="BT40" s="9">
        <v>3654</v>
      </c>
      <c r="BU40" s="9">
        <v>35</v>
      </c>
      <c r="BV40" s="9">
        <v>355</v>
      </c>
      <c r="BW40" s="9">
        <v>282</v>
      </c>
      <c r="BX40" s="9">
        <v>178</v>
      </c>
      <c r="BY40" s="9">
        <v>1060</v>
      </c>
      <c r="BZ40" s="9">
        <v>372</v>
      </c>
      <c r="CA40" s="9">
        <v>0</v>
      </c>
      <c r="CB40" s="9">
        <v>14</v>
      </c>
      <c r="CC40" s="9">
        <v>529</v>
      </c>
      <c r="CD40" s="9">
        <v>17</v>
      </c>
      <c r="CE40" s="9">
        <v>1</v>
      </c>
      <c r="CF40" s="9">
        <v>963</v>
      </c>
      <c r="CG40" s="9">
        <v>22</v>
      </c>
      <c r="CH40" s="9">
        <v>0</v>
      </c>
      <c r="CI40" s="21">
        <v>7482</v>
      </c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</row>
    <row r="41" spans="1:290" ht="12.75" customHeight="1" x14ac:dyDescent="0.2">
      <c r="A41" s="8" t="s">
        <v>69</v>
      </c>
      <c r="B41" s="17">
        <v>1047</v>
      </c>
      <c r="C41" s="18" t="s">
        <v>34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21">
        <v>0</v>
      </c>
      <c r="T41" s="10"/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21">
        <v>0</v>
      </c>
      <c r="AK41" s="10"/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21">
        <v>0</v>
      </c>
      <c r="BB41" s="10"/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21">
        <v>0</v>
      </c>
      <c r="BS41" s="10"/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21">
        <v>0</v>
      </c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</row>
    <row r="42" spans="1:290" ht="12.75" customHeight="1" x14ac:dyDescent="0.2">
      <c r="A42" s="8" t="s">
        <v>70</v>
      </c>
      <c r="B42" s="17">
        <v>1048</v>
      </c>
      <c r="C42" s="18" t="s">
        <v>34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21">
        <v>0</v>
      </c>
      <c r="T42" s="10"/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21">
        <v>0</v>
      </c>
      <c r="AK42" s="10"/>
      <c r="AL42" s="9">
        <v>11850.254794520533</v>
      </c>
      <c r="AM42" s="9">
        <v>0</v>
      </c>
      <c r="AN42" s="9">
        <v>239.64109589041095</v>
      </c>
      <c r="AO42" s="9">
        <v>5.8794520547945206</v>
      </c>
      <c r="AP42" s="9">
        <v>0</v>
      </c>
      <c r="AQ42" s="9">
        <v>3847.9342465753411</v>
      </c>
      <c r="AR42" s="9">
        <v>15.660273972602738</v>
      </c>
      <c r="AS42" s="9">
        <v>0</v>
      </c>
      <c r="AT42" s="9">
        <v>508.8657534246575</v>
      </c>
      <c r="AU42" s="9">
        <v>113.34520547945205</v>
      </c>
      <c r="AV42" s="9">
        <v>1</v>
      </c>
      <c r="AW42" s="9">
        <v>0</v>
      </c>
      <c r="AX42" s="9">
        <v>134.08767123287649</v>
      </c>
      <c r="AY42" s="9">
        <v>99</v>
      </c>
      <c r="AZ42" s="9">
        <v>0</v>
      </c>
      <c r="BA42" s="21">
        <v>16815.668493150664</v>
      </c>
      <c r="BB42" s="10"/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21">
        <v>0</v>
      </c>
      <c r="BS42" s="10"/>
      <c r="BT42" s="9">
        <v>11850.254794520533</v>
      </c>
      <c r="BU42" s="9">
        <v>0</v>
      </c>
      <c r="BV42" s="9">
        <v>239.64109589041095</v>
      </c>
      <c r="BW42" s="9">
        <v>5.8794520547945206</v>
      </c>
      <c r="BX42" s="9">
        <v>0</v>
      </c>
      <c r="BY42" s="9">
        <v>3847.9342465753411</v>
      </c>
      <c r="BZ42" s="9">
        <v>15.660273972602738</v>
      </c>
      <c r="CA42" s="9">
        <v>0</v>
      </c>
      <c r="CB42" s="9">
        <v>508.8657534246575</v>
      </c>
      <c r="CC42" s="9">
        <v>113.34520547945205</v>
      </c>
      <c r="CD42" s="9">
        <v>1</v>
      </c>
      <c r="CE42" s="9">
        <v>0</v>
      </c>
      <c r="CF42" s="9">
        <v>134.08767123287649</v>
      </c>
      <c r="CG42" s="9">
        <v>99</v>
      </c>
      <c r="CH42" s="9">
        <v>0</v>
      </c>
      <c r="CI42" s="21">
        <v>16815.668493150664</v>
      </c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</row>
    <row r="43" spans="1:290" ht="12.75" customHeight="1" x14ac:dyDescent="0.2">
      <c r="A43" s="8" t="s">
        <v>71</v>
      </c>
      <c r="B43" s="17">
        <v>1049</v>
      </c>
      <c r="C43" s="18" t="s">
        <v>34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21">
        <v>0</v>
      </c>
      <c r="T43" s="10"/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21">
        <v>0</v>
      </c>
      <c r="AK43" s="10"/>
      <c r="AL43" s="9">
        <v>23866.605479452108</v>
      </c>
      <c r="AM43" s="9">
        <v>3</v>
      </c>
      <c r="AN43" s="9">
        <v>49.767123287671239</v>
      </c>
      <c r="AO43" s="9">
        <v>37.668493150684931</v>
      </c>
      <c r="AP43" s="9">
        <v>3</v>
      </c>
      <c r="AQ43" s="9">
        <v>1938.4657534246558</v>
      </c>
      <c r="AR43" s="9">
        <v>19.542465753424658</v>
      </c>
      <c r="AS43" s="9">
        <v>2</v>
      </c>
      <c r="AT43" s="9">
        <v>15.465753424657533</v>
      </c>
      <c r="AU43" s="9">
        <v>87.147945205479459</v>
      </c>
      <c r="AV43" s="9">
        <v>195.51506849315069</v>
      </c>
      <c r="AW43" s="9">
        <v>1</v>
      </c>
      <c r="AX43" s="9">
        <v>49.80821917808219</v>
      </c>
      <c r="AY43" s="9">
        <v>65.246575342465746</v>
      </c>
      <c r="AZ43" s="9">
        <v>0</v>
      </c>
      <c r="BA43" s="21">
        <v>26334.23287671238</v>
      </c>
      <c r="BB43" s="10"/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21">
        <v>0</v>
      </c>
      <c r="BS43" s="10"/>
      <c r="BT43" s="9">
        <v>23866.605479452108</v>
      </c>
      <c r="BU43" s="9">
        <v>3</v>
      </c>
      <c r="BV43" s="9">
        <v>49.767123287671239</v>
      </c>
      <c r="BW43" s="9">
        <v>37.668493150684931</v>
      </c>
      <c r="BX43" s="9">
        <v>3</v>
      </c>
      <c r="BY43" s="9">
        <v>1938.4657534246558</v>
      </c>
      <c r="BZ43" s="9">
        <v>19.542465753424658</v>
      </c>
      <c r="CA43" s="9">
        <v>2</v>
      </c>
      <c r="CB43" s="9">
        <v>15.465753424657533</v>
      </c>
      <c r="CC43" s="9">
        <v>87.147945205479459</v>
      </c>
      <c r="CD43" s="9">
        <v>195.51506849315069</v>
      </c>
      <c r="CE43" s="9">
        <v>1</v>
      </c>
      <c r="CF43" s="9">
        <v>49.80821917808219</v>
      </c>
      <c r="CG43" s="9">
        <v>65.246575342465746</v>
      </c>
      <c r="CH43" s="9">
        <v>0</v>
      </c>
      <c r="CI43" s="21">
        <v>26334.23287671238</v>
      </c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</row>
    <row r="44" spans="1:290" ht="12.75" customHeight="1" x14ac:dyDescent="0.2">
      <c r="A44" s="8" t="s">
        <v>72</v>
      </c>
      <c r="B44" s="17">
        <v>1050</v>
      </c>
      <c r="C44" s="18" t="s">
        <v>34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21">
        <v>0</v>
      </c>
      <c r="T44" s="10"/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21">
        <v>0</v>
      </c>
      <c r="AK44" s="10"/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21">
        <v>0</v>
      </c>
      <c r="BB44" s="10"/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21">
        <v>0</v>
      </c>
      <c r="BS44" s="10"/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21">
        <v>0</v>
      </c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</row>
    <row r="45" spans="1:290" ht="12.75" customHeight="1" x14ac:dyDescent="0.2">
      <c r="A45" s="8" t="s">
        <v>73</v>
      </c>
      <c r="B45" s="17">
        <v>1051</v>
      </c>
      <c r="C45" s="18" t="s">
        <v>34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21">
        <v>0</v>
      </c>
      <c r="T45" s="10"/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21">
        <v>0</v>
      </c>
      <c r="AK45" s="10"/>
      <c r="AL45" s="9">
        <v>354</v>
      </c>
      <c r="AM45" s="9">
        <v>0</v>
      </c>
      <c r="AN45" s="9">
        <v>76</v>
      </c>
      <c r="AO45" s="9">
        <v>47</v>
      </c>
      <c r="AP45" s="9">
        <v>21</v>
      </c>
      <c r="AQ45" s="9">
        <v>109</v>
      </c>
      <c r="AR45" s="9">
        <v>103</v>
      </c>
      <c r="AS45" s="9">
        <v>6</v>
      </c>
      <c r="AT45" s="9">
        <v>2</v>
      </c>
      <c r="AU45" s="9">
        <v>93</v>
      </c>
      <c r="AV45" s="9">
        <v>2</v>
      </c>
      <c r="AW45" s="9">
        <v>21</v>
      </c>
      <c r="AX45" s="9">
        <v>216</v>
      </c>
      <c r="AY45" s="9">
        <v>1</v>
      </c>
      <c r="AZ45" s="9">
        <v>0</v>
      </c>
      <c r="BA45" s="21">
        <v>1051</v>
      </c>
      <c r="BB45" s="10"/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21">
        <v>0</v>
      </c>
      <c r="BS45" s="10"/>
      <c r="BT45" s="9">
        <v>354</v>
      </c>
      <c r="BU45" s="9">
        <v>0</v>
      </c>
      <c r="BV45" s="9">
        <v>76</v>
      </c>
      <c r="BW45" s="9">
        <v>47</v>
      </c>
      <c r="BX45" s="9">
        <v>21</v>
      </c>
      <c r="BY45" s="9">
        <v>109</v>
      </c>
      <c r="BZ45" s="9">
        <v>103</v>
      </c>
      <c r="CA45" s="9">
        <v>6</v>
      </c>
      <c r="CB45" s="9">
        <v>2</v>
      </c>
      <c r="CC45" s="9">
        <v>93</v>
      </c>
      <c r="CD45" s="9">
        <v>2</v>
      </c>
      <c r="CE45" s="9">
        <v>21</v>
      </c>
      <c r="CF45" s="9">
        <v>216</v>
      </c>
      <c r="CG45" s="9">
        <v>1</v>
      </c>
      <c r="CH45" s="9">
        <v>0</v>
      </c>
      <c r="CI45" s="21">
        <v>1051</v>
      </c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</row>
    <row r="46" spans="1:290" ht="12.75" customHeight="1" x14ac:dyDescent="0.2">
      <c r="A46" s="8" t="s">
        <v>74</v>
      </c>
      <c r="B46" s="17">
        <v>1052</v>
      </c>
      <c r="C46" s="18" t="s">
        <v>34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21">
        <v>0</v>
      </c>
      <c r="T46" s="10"/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21">
        <v>0</v>
      </c>
      <c r="AK46" s="10"/>
      <c r="AL46" s="9">
        <v>1957.5671232876718</v>
      </c>
      <c r="AM46" s="9">
        <v>0</v>
      </c>
      <c r="AN46" s="9">
        <v>13.832876712328767</v>
      </c>
      <c r="AO46" s="9">
        <v>0</v>
      </c>
      <c r="AP46" s="9">
        <v>0</v>
      </c>
      <c r="AQ46" s="9">
        <v>344.85479452054807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21">
        <v>2316.2547945205488</v>
      </c>
      <c r="BB46" s="10"/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21">
        <v>0</v>
      </c>
      <c r="BS46" s="10"/>
      <c r="BT46" s="9">
        <v>1957.5671232876718</v>
      </c>
      <c r="BU46" s="9">
        <v>0</v>
      </c>
      <c r="BV46" s="9">
        <v>13.832876712328767</v>
      </c>
      <c r="BW46" s="9">
        <v>0</v>
      </c>
      <c r="BX46" s="9">
        <v>0</v>
      </c>
      <c r="BY46" s="9">
        <v>344.85479452054807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21">
        <v>2316.2547945205488</v>
      </c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</row>
    <row r="47" spans="1:290" ht="12.75" customHeight="1" x14ac:dyDescent="0.2">
      <c r="A47" s="8" t="s">
        <v>75</v>
      </c>
      <c r="B47" s="17">
        <v>1053</v>
      </c>
      <c r="C47" s="18" t="s">
        <v>34</v>
      </c>
      <c r="D47" s="9">
        <v>501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21">
        <v>501</v>
      </c>
      <c r="T47" s="10"/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21">
        <v>0</v>
      </c>
      <c r="AK47" s="10"/>
      <c r="AL47" s="9">
        <v>59096</v>
      </c>
      <c r="AM47" s="9">
        <v>0</v>
      </c>
      <c r="AN47" s="9">
        <v>3176</v>
      </c>
      <c r="AO47" s="9">
        <v>841</v>
      </c>
      <c r="AP47" s="9">
        <v>0</v>
      </c>
      <c r="AQ47" s="9">
        <v>8648</v>
      </c>
      <c r="AR47" s="9">
        <v>565</v>
      </c>
      <c r="AS47" s="9">
        <v>0</v>
      </c>
      <c r="AT47" s="9">
        <v>2633</v>
      </c>
      <c r="AU47" s="9">
        <v>1</v>
      </c>
      <c r="AV47" s="9">
        <v>2</v>
      </c>
      <c r="AW47" s="9">
        <v>0</v>
      </c>
      <c r="AX47" s="9">
        <v>432</v>
      </c>
      <c r="AY47" s="9">
        <v>1</v>
      </c>
      <c r="AZ47" s="9">
        <v>0</v>
      </c>
      <c r="BA47" s="21">
        <v>75395</v>
      </c>
      <c r="BB47" s="10"/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21">
        <v>0</v>
      </c>
      <c r="BS47" s="10"/>
      <c r="BT47" s="9">
        <v>59597</v>
      </c>
      <c r="BU47" s="9">
        <v>0</v>
      </c>
      <c r="BV47" s="9">
        <v>3176</v>
      </c>
      <c r="BW47" s="9">
        <v>841</v>
      </c>
      <c r="BX47" s="9">
        <v>0</v>
      </c>
      <c r="BY47" s="9">
        <v>8648</v>
      </c>
      <c r="BZ47" s="9">
        <v>565</v>
      </c>
      <c r="CA47" s="9">
        <v>0</v>
      </c>
      <c r="CB47" s="9">
        <v>2633</v>
      </c>
      <c r="CC47" s="9">
        <v>1</v>
      </c>
      <c r="CD47" s="9">
        <v>2</v>
      </c>
      <c r="CE47" s="9">
        <v>0</v>
      </c>
      <c r="CF47" s="9">
        <v>432</v>
      </c>
      <c r="CG47" s="9">
        <v>1</v>
      </c>
      <c r="CH47" s="9">
        <v>0</v>
      </c>
      <c r="CI47" s="21">
        <v>75896</v>
      </c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</row>
    <row r="48" spans="1:290" ht="12.75" customHeight="1" x14ac:dyDescent="0.2">
      <c r="A48" s="8" t="s">
        <v>76</v>
      </c>
      <c r="B48" s="17">
        <v>1054</v>
      </c>
      <c r="C48" s="18" t="s">
        <v>34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21">
        <v>0</v>
      </c>
      <c r="T48" s="10"/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21">
        <v>0</v>
      </c>
      <c r="AK48" s="10"/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21">
        <v>0</v>
      </c>
      <c r="BB48" s="10"/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21">
        <v>0</v>
      </c>
      <c r="BS48" s="10"/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21">
        <v>0</v>
      </c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</row>
    <row r="49" spans="1:290" ht="12.75" customHeight="1" x14ac:dyDescent="0.2">
      <c r="A49" s="8" t="s">
        <v>77</v>
      </c>
      <c r="B49" s="17">
        <v>1055</v>
      </c>
      <c r="C49" s="18" t="s">
        <v>34</v>
      </c>
      <c r="D49" s="9">
        <v>2984.3739633522696</v>
      </c>
      <c r="E49" s="9">
        <v>0</v>
      </c>
      <c r="F49" s="9">
        <v>12.054794520547945</v>
      </c>
      <c r="G49" s="9">
        <v>0</v>
      </c>
      <c r="H49" s="9">
        <v>0</v>
      </c>
      <c r="I49" s="9">
        <v>1492.053284142311</v>
      </c>
      <c r="J49" s="9">
        <v>22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21">
        <v>4510.4820420151282</v>
      </c>
      <c r="T49" s="10"/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21">
        <v>0</v>
      </c>
      <c r="AK49" s="10"/>
      <c r="AL49" s="9">
        <v>25059.14880832412</v>
      </c>
      <c r="AM49" s="9">
        <v>2</v>
      </c>
      <c r="AN49" s="9">
        <v>144.05486046481317</v>
      </c>
      <c r="AO49" s="9">
        <v>100.18651620316886</v>
      </c>
      <c r="AP49" s="9">
        <v>38.03534089562848</v>
      </c>
      <c r="AQ49" s="9">
        <v>2495.9820777867408</v>
      </c>
      <c r="AR49" s="9">
        <v>311.22543217230606</v>
      </c>
      <c r="AS49" s="9">
        <v>0</v>
      </c>
      <c r="AT49" s="9">
        <v>31.032968290914642</v>
      </c>
      <c r="AU49" s="9">
        <v>1285.2278573438614</v>
      </c>
      <c r="AV49" s="9">
        <v>27</v>
      </c>
      <c r="AW49" s="9">
        <v>3</v>
      </c>
      <c r="AX49" s="9">
        <v>1068.7052222584787</v>
      </c>
      <c r="AY49" s="9">
        <v>3</v>
      </c>
      <c r="AZ49" s="9">
        <v>0</v>
      </c>
      <c r="BA49" s="21">
        <v>30568.599083740031</v>
      </c>
      <c r="BB49" s="10"/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21">
        <v>0</v>
      </c>
      <c r="BS49" s="10"/>
      <c r="BT49" s="9">
        <v>28043.522771676391</v>
      </c>
      <c r="BU49" s="9">
        <v>2</v>
      </c>
      <c r="BV49" s="9">
        <v>156.10965498536112</v>
      </c>
      <c r="BW49" s="9">
        <v>100.18651620316886</v>
      </c>
      <c r="BX49" s="9">
        <v>38.03534089562848</v>
      </c>
      <c r="BY49" s="9">
        <v>3988.0353619290518</v>
      </c>
      <c r="BZ49" s="9">
        <v>333.22543217230606</v>
      </c>
      <c r="CA49" s="9">
        <v>0</v>
      </c>
      <c r="CB49" s="9">
        <v>31.032968290914642</v>
      </c>
      <c r="CC49" s="9">
        <v>1285.2278573438614</v>
      </c>
      <c r="CD49" s="9">
        <v>27</v>
      </c>
      <c r="CE49" s="9">
        <v>3</v>
      </c>
      <c r="CF49" s="9">
        <v>1068.7052222584787</v>
      </c>
      <c r="CG49" s="9">
        <v>3</v>
      </c>
      <c r="CH49" s="9">
        <v>0</v>
      </c>
      <c r="CI49" s="21">
        <v>35079.081125755154</v>
      </c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</row>
    <row r="50" spans="1:290" ht="12.75" customHeight="1" x14ac:dyDescent="0.2">
      <c r="A50" s="8" t="s">
        <v>78</v>
      </c>
      <c r="B50" s="17">
        <v>1056</v>
      </c>
      <c r="C50" s="18" t="s">
        <v>34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21">
        <v>0</v>
      </c>
      <c r="T50" s="10"/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21">
        <v>0</v>
      </c>
      <c r="AK50" s="10"/>
      <c r="AL50" s="9">
        <v>4</v>
      </c>
      <c r="AM50" s="9">
        <v>0</v>
      </c>
      <c r="AN50" s="9">
        <v>0</v>
      </c>
      <c r="AO50" s="9">
        <v>0</v>
      </c>
      <c r="AP50" s="9">
        <v>0</v>
      </c>
      <c r="AQ50" s="9">
        <v>1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21">
        <v>5</v>
      </c>
      <c r="BB50" s="10"/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21">
        <v>0</v>
      </c>
      <c r="BS50" s="10"/>
      <c r="BT50" s="9">
        <v>4</v>
      </c>
      <c r="BU50" s="9">
        <v>0</v>
      </c>
      <c r="BV50" s="9">
        <v>0</v>
      </c>
      <c r="BW50" s="9">
        <v>0</v>
      </c>
      <c r="BX50" s="9">
        <v>0</v>
      </c>
      <c r="BY50" s="9">
        <v>1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21">
        <v>5</v>
      </c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</row>
    <row r="51" spans="1:290" ht="12.75" customHeight="1" x14ac:dyDescent="0.2">
      <c r="A51" s="8" t="s">
        <v>79</v>
      </c>
      <c r="B51" s="17">
        <v>1057</v>
      </c>
      <c r="C51" s="18" t="s">
        <v>34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21">
        <v>0</v>
      </c>
      <c r="T51" s="10"/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21">
        <v>0</v>
      </c>
      <c r="AK51" s="10"/>
      <c r="AL51" s="9">
        <v>672</v>
      </c>
      <c r="AM51" s="9">
        <v>0</v>
      </c>
      <c r="AN51" s="9">
        <v>18</v>
      </c>
      <c r="AO51" s="9">
        <v>2</v>
      </c>
      <c r="AP51" s="9">
        <v>5</v>
      </c>
      <c r="AQ51" s="9">
        <v>-8</v>
      </c>
      <c r="AR51" s="9">
        <v>108</v>
      </c>
      <c r="AS51" s="9">
        <v>0</v>
      </c>
      <c r="AT51" s="9">
        <v>10</v>
      </c>
      <c r="AU51" s="9">
        <v>3</v>
      </c>
      <c r="AV51" s="9">
        <v>16</v>
      </c>
      <c r="AW51" s="9">
        <v>0</v>
      </c>
      <c r="AX51" s="9">
        <v>106</v>
      </c>
      <c r="AY51" s="9">
        <v>0</v>
      </c>
      <c r="AZ51" s="9">
        <v>0</v>
      </c>
      <c r="BA51" s="21">
        <v>932</v>
      </c>
      <c r="BB51" s="10"/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21">
        <v>0</v>
      </c>
      <c r="BS51" s="10"/>
      <c r="BT51" s="9">
        <v>672</v>
      </c>
      <c r="BU51" s="9">
        <v>0</v>
      </c>
      <c r="BV51" s="9">
        <v>18</v>
      </c>
      <c r="BW51" s="9">
        <v>2</v>
      </c>
      <c r="BX51" s="9">
        <v>5</v>
      </c>
      <c r="BY51" s="9">
        <v>-8</v>
      </c>
      <c r="BZ51" s="9">
        <v>108</v>
      </c>
      <c r="CA51" s="9">
        <v>0</v>
      </c>
      <c r="CB51" s="9">
        <v>10</v>
      </c>
      <c r="CC51" s="9">
        <v>3</v>
      </c>
      <c r="CD51" s="9">
        <v>16</v>
      </c>
      <c r="CE51" s="9">
        <v>0</v>
      </c>
      <c r="CF51" s="9">
        <v>106</v>
      </c>
      <c r="CG51" s="9">
        <v>0</v>
      </c>
      <c r="CH51" s="9">
        <v>0</v>
      </c>
      <c r="CI51" s="21">
        <v>932</v>
      </c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</row>
    <row r="52" spans="1:290" ht="12.75" customHeight="1" x14ac:dyDescent="0.2">
      <c r="A52" s="8" t="s">
        <v>80</v>
      </c>
      <c r="B52" s="17">
        <v>1058</v>
      </c>
      <c r="C52" s="18" t="s">
        <v>34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21">
        <v>0</v>
      </c>
      <c r="T52" s="10"/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21">
        <v>0</v>
      </c>
      <c r="AK52" s="10"/>
      <c r="AL52" s="9">
        <v>907</v>
      </c>
      <c r="AM52" s="9">
        <v>0</v>
      </c>
      <c r="AN52" s="9">
        <v>0</v>
      </c>
      <c r="AO52" s="9">
        <v>0</v>
      </c>
      <c r="AP52" s="9">
        <v>0</v>
      </c>
      <c r="AQ52" s="9">
        <v>142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21">
        <v>1049</v>
      </c>
      <c r="BB52" s="10"/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21">
        <v>0</v>
      </c>
      <c r="BS52" s="10"/>
      <c r="BT52" s="9">
        <v>907</v>
      </c>
      <c r="BU52" s="9">
        <v>0</v>
      </c>
      <c r="BV52" s="9">
        <v>0</v>
      </c>
      <c r="BW52" s="9">
        <v>0</v>
      </c>
      <c r="BX52" s="9">
        <v>0</v>
      </c>
      <c r="BY52" s="9">
        <v>142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21">
        <v>1049</v>
      </c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</row>
    <row r="53" spans="1:290" ht="12.75" customHeight="1" x14ac:dyDescent="0.2">
      <c r="A53" s="8" t="s">
        <v>81</v>
      </c>
      <c r="B53" s="17">
        <v>1059</v>
      </c>
      <c r="C53" s="18" t="s">
        <v>34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21">
        <v>0</v>
      </c>
      <c r="T53" s="10"/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21">
        <v>0</v>
      </c>
      <c r="AK53" s="10"/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21">
        <v>0</v>
      </c>
      <c r="BB53" s="10"/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21">
        <v>0</v>
      </c>
      <c r="BS53" s="10"/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21">
        <v>0</v>
      </c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</row>
    <row r="54" spans="1:290" ht="12.75" customHeight="1" x14ac:dyDescent="0.2">
      <c r="A54" s="8" t="s">
        <v>82</v>
      </c>
      <c r="B54" s="17">
        <v>1060</v>
      </c>
      <c r="C54" s="18" t="s">
        <v>34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21">
        <v>0</v>
      </c>
      <c r="T54" s="10"/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21">
        <v>0</v>
      </c>
      <c r="AK54" s="10"/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21">
        <v>0</v>
      </c>
      <c r="BB54" s="10"/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21">
        <v>0</v>
      </c>
      <c r="BS54" s="10"/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21">
        <v>0</v>
      </c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</row>
    <row r="55" spans="1:290" ht="12.75" customHeight="1" x14ac:dyDescent="0.2">
      <c r="A55" s="8" t="s">
        <v>83</v>
      </c>
      <c r="B55" s="17">
        <v>1061</v>
      </c>
      <c r="C55" s="18" t="s">
        <v>34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21">
        <v>0</v>
      </c>
      <c r="T55" s="10"/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21">
        <v>0</v>
      </c>
      <c r="AK55" s="10"/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21">
        <v>0</v>
      </c>
      <c r="BB55" s="10"/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21">
        <v>0</v>
      </c>
      <c r="BS55" s="10"/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21">
        <v>0</v>
      </c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</row>
    <row r="56" spans="1:290" ht="12.75" customHeight="1" x14ac:dyDescent="0.2">
      <c r="A56" s="8" t="s">
        <v>84</v>
      </c>
      <c r="B56" s="17">
        <v>2001</v>
      </c>
      <c r="C56" s="18" t="s">
        <v>34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21">
        <v>0</v>
      </c>
      <c r="T56" s="10"/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21">
        <v>0</v>
      </c>
      <c r="AK56" s="10"/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21">
        <v>0</v>
      </c>
      <c r="BB56" s="10"/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21">
        <v>0</v>
      </c>
      <c r="BS56" s="10"/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21">
        <v>0</v>
      </c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</row>
    <row r="57" spans="1:290" ht="12.75" customHeight="1" x14ac:dyDescent="0.2">
      <c r="A57" s="8" t="s">
        <v>85</v>
      </c>
      <c r="B57" s="17">
        <v>2002</v>
      </c>
      <c r="C57" s="18" t="s">
        <v>86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21">
        <v>0</v>
      </c>
      <c r="T57" s="10"/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21">
        <v>0</v>
      </c>
      <c r="AK57" s="10"/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21">
        <v>0</v>
      </c>
      <c r="BB57" s="10"/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21">
        <v>0</v>
      </c>
      <c r="BS57" s="10"/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21">
        <v>0</v>
      </c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</row>
    <row r="58" spans="1:290" ht="12.75" customHeight="1" x14ac:dyDescent="0.2">
      <c r="A58" s="8" t="s">
        <v>87</v>
      </c>
      <c r="B58" s="17">
        <v>2005</v>
      </c>
      <c r="C58" s="18" t="s">
        <v>86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21">
        <v>0</v>
      </c>
      <c r="T58" s="10"/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21">
        <v>0</v>
      </c>
      <c r="AK58" s="10"/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21">
        <v>0</v>
      </c>
      <c r="BB58" s="10"/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21">
        <v>0</v>
      </c>
      <c r="BS58" s="10"/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21">
        <v>0</v>
      </c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</row>
    <row r="59" spans="1:290" ht="12.75" customHeight="1" x14ac:dyDescent="0.2">
      <c r="A59" s="8" t="s">
        <v>88</v>
      </c>
      <c r="B59" s="17">
        <v>2006</v>
      </c>
      <c r="C59" s="18" t="s">
        <v>89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21">
        <v>0</v>
      </c>
      <c r="T59" s="10"/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21">
        <v>0</v>
      </c>
      <c r="AK59" s="10"/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21">
        <v>0</v>
      </c>
      <c r="BB59" s="10"/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21">
        <v>0</v>
      </c>
      <c r="BS59" s="10"/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21">
        <v>0</v>
      </c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</row>
    <row r="60" spans="1:290" ht="12.75" customHeight="1" x14ac:dyDescent="0.2">
      <c r="A60" s="8" t="s">
        <v>90</v>
      </c>
      <c r="B60" s="17">
        <v>2007</v>
      </c>
      <c r="C60" s="18" t="s">
        <v>86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21">
        <v>0</v>
      </c>
      <c r="T60" s="10"/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21">
        <v>0</v>
      </c>
      <c r="AK60" s="10"/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21">
        <v>0</v>
      </c>
      <c r="BB60" s="10"/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21">
        <v>0</v>
      </c>
      <c r="BS60" s="10"/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21">
        <v>0</v>
      </c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</row>
    <row r="61" spans="1:290" ht="12.75" customHeight="1" x14ac:dyDescent="0.2">
      <c r="A61" s="8" t="s">
        <v>91</v>
      </c>
      <c r="B61" s="17">
        <v>2008</v>
      </c>
      <c r="C61" s="18" t="s">
        <v>86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21">
        <v>0</v>
      </c>
      <c r="T61" s="10"/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21">
        <v>0</v>
      </c>
      <c r="AK61" s="10"/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21">
        <v>0</v>
      </c>
      <c r="BB61" s="10"/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21">
        <v>0</v>
      </c>
      <c r="BS61" s="10"/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21">
        <v>0</v>
      </c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</row>
    <row r="62" spans="1:290" ht="12.75" customHeight="1" x14ac:dyDescent="0.2">
      <c r="A62" s="8" t="s">
        <v>92</v>
      </c>
      <c r="B62" s="17">
        <v>3001</v>
      </c>
      <c r="C62" s="18" t="s">
        <v>89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21">
        <v>0</v>
      </c>
      <c r="T62" s="10"/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21">
        <v>0</v>
      </c>
      <c r="AK62" s="10"/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21">
        <v>0</v>
      </c>
      <c r="BB62" s="10"/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21">
        <v>0</v>
      </c>
      <c r="BS62" s="10"/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21">
        <v>0</v>
      </c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</row>
    <row r="63" spans="1:290" ht="12.75" customHeight="1" x14ac:dyDescent="0.2">
      <c r="A63" s="8" t="s">
        <v>93</v>
      </c>
      <c r="B63" s="17">
        <v>3002</v>
      </c>
      <c r="C63" s="18" t="s">
        <v>89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21">
        <v>0</v>
      </c>
      <c r="T63" s="10"/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21">
        <v>0</v>
      </c>
      <c r="AK63" s="10"/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21">
        <v>0</v>
      </c>
      <c r="BB63" s="10"/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21">
        <v>0</v>
      </c>
      <c r="BS63" s="10"/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21">
        <v>0</v>
      </c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</row>
    <row r="64" spans="1:290" ht="12.75" customHeight="1" x14ac:dyDescent="0.2">
      <c r="A64" s="8" t="s">
        <v>94</v>
      </c>
      <c r="B64" s="17">
        <v>3003</v>
      </c>
      <c r="C64" s="18" t="s">
        <v>89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21">
        <v>0</v>
      </c>
      <c r="T64" s="10"/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21">
        <v>0</v>
      </c>
      <c r="AK64" s="10"/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21">
        <v>0</v>
      </c>
      <c r="BB64" s="10"/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21">
        <v>0</v>
      </c>
      <c r="BS64" s="10"/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21">
        <v>0</v>
      </c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</row>
    <row r="65" spans="1:290" ht="12.75" customHeight="1" x14ac:dyDescent="0.2">
      <c r="A65" s="8" t="s">
        <v>95</v>
      </c>
      <c r="B65" s="17">
        <v>3004</v>
      </c>
      <c r="C65" s="18" t="s">
        <v>89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21">
        <v>0</v>
      </c>
      <c r="T65" s="10"/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21">
        <v>0</v>
      </c>
      <c r="AK65" s="10"/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21">
        <v>0</v>
      </c>
      <c r="BB65" s="10"/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21">
        <v>0</v>
      </c>
      <c r="BS65" s="10"/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21">
        <v>0</v>
      </c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</row>
    <row r="66" spans="1:290" ht="12.75" customHeight="1" x14ac:dyDescent="0.2">
      <c r="A66" s="8" t="s">
        <v>96</v>
      </c>
      <c r="B66" s="17">
        <v>3005</v>
      </c>
      <c r="C66" s="18" t="s">
        <v>89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21">
        <v>0</v>
      </c>
      <c r="T66" s="10"/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21">
        <v>0</v>
      </c>
      <c r="AK66" s="10"/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21">
        <v>0</v>
      </c>
      <c r="BB66" s="10"/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21">
        <v>0</v>
      </c>
      <c r="BS66" s="10"/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21">
        <v>0</v>
      </c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</row>
    <row r="67" spans="1:290" ht="12.75" customHeight="1" x14ac:dyDescent="0.2">
      <c r="A67" s="8" t="s">
        <v>97</v>
      </c>
      <c r="B67" s="17">
        <v>3006</v>
      </c>
      <c r="C67" s="18" t="s">
        <v>89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21">
        <v>0</v>
      </c>
      <c r="T67" s="10"/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21">
        <v>0</v>
      </c>
      <c r="AK67" s="10"/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21">
        <v>0</v>
      </c>
      <c r="BB67" s="10"/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21">
        <v>0</v>
      </c>
      <c r="BS67" s="10"/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21">
        <v>0</v>
      </c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</row>
    <row r="68" spans="1:290" ht="12.75" customHeight="1" x14ac:dyDescent="0.2">
      <c r="A68" s="8" t="s">
        <v>98</v>
      </c>
      <c r="B68" s="17">
        <v>3007</v>
      </c>
      <c r="C68" s="18" t="s">
        <v>89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21">
        <v>0</v>
      </c>
      <c r="T68" s="10"/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21">
        <v>0</v>
      </c>
      <c r="AK68" s="10"/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21">
        <v>0</v>
      </c>
      <c r="BB68" s="10"/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21">
        <v>0</v>
      </c>
      <c r="BS68" s="10"/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21">
        <v>0</v>
      </c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</row>
    <row r="69" spans="1:290" ht="12.75" customHeight="1" x14ac:dyDescent="0.2">
      <c r="A69" s="8" t="s">
        <v>99</v>
      </c>
      <c r="B69" s="17">
        <v>3008</v>
      </c>
      <c r="C69" s="18" t="s">
        <v>89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21">
        <v>0</v>
      </c>
      <c r="T69" s="10"/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21">
        <v>0</v>
      </c>
      <c r="AK69" s="10"/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21">
        <v>0</v>
      </c>
      <c r="BB69" s="10"/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21">
        <v>0</v>
      </c>
      <c r="BS69" s="10"/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21">
        <v>0</v>
      </c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</row>
    <row r="70" spans="1:290" ht="12.75" customHeight="1" x14ac:dyDescent="0.2">
      <c r="A70" s="8" t="s">
        <v>100</v>
      </c>
      <c r="B70" s="17">
        <v>3009</v>
      </c>
      <c r="C70" s="18" t="s">
        <v>89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21">
        <v>0</v>
      </c>
      <c r="T70" s="10"/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21">
        <v>0</v>
      </c>
      <c r="AK70" s="10"/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21">
        <v>0</v>
      </c>
      <c r="BB70" s="10"/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21">
        <v>0</v>
      </c>
      <c r="BS70" s="10"/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21">
        <v>0</v>
      </c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</row>
    <row r="71" spans="1:290" ht="12.75" customHeight="1" x14ac:dyDescent="0.2">
      <c r="A71" s="8" t="s">
        <v>101</v>
      </c>
      <c r="B71" s="17">
        <v>3011</v>
      </c>
      <c r="C71" s="18" t="s">
        <v>89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21">
        <v>0</v>
      </c>
      <c r="T71" s="10"/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21">
        <v>0</v>
      </c>
      <c r="AK71" s="10"/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21">
        <v>0</v>
      </c>
      <c r="BB71" s="10"/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21">
        <v>0</v>
      </c>
      <c r="BS71" s="10"/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21">
        <v>0</v>
      </c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</row>
    <row r="72" spans="1:290" ht="12.75" customHeight="1" x14ac:dyDescent="0.2">
      <c r="A72" s="8" t="s">
        <v>102</v>
      </c>
      <c r="B72" s="17">
        <v>3012</v>
      </c>
      <c r="C72" s="18" t="s">
        <v>89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21">
        <v>0</v>
      </c>
      <c r="T72" s="10"/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21">
        <v>0</v>
      </c>
      <c r="AK72" s="10"/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21">
        <v>0</v>
      </c>
      <c r="BB72" s="10"/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21">
        <v>0</v>
      </c>
      <c r="BS72" s="10"/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21">
        <v>0</v>
      </c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</row>
    <row r="73" spans="1:290" ht="12.75" customHeight="1" x14ac:dyDescent="0.2">
      <c r="A73" s="8" t="s">
        <v>103</v>
      </c>
      <c r="B73" s="17">
        <v>3015</v>
      </c>
      <c r="C73" s="18" t="s">
        <v>89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21">
        <v>0</v>
      </c>
      <c r="T73" s="10"/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21">
        <v>0</v>
      </c>
      <c r="AK73" s="10"/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21">
        <v>0</v>
      </c>
      <c r="BB73" s="10"/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21">
        <v>0</v>
      </c>
      <c r="BS73" s="10"/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21">
        <v>0</v>
      </c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</row>
    <row r="74" spans="1:290" s="10" customFormat="1" x14ac:dyDescent="0.2">
      <c r="A74" s="8" t="s">
        <v>104</v>
      </c>
      <c r="B74" s="17">
        <v>3016</v>
      </c>
      <c r="C74" s="18" t="s">
        <v>89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21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21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21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21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21">
        <v>0</v>
      </c>
    </row>
    <row r="75" spans="1:290" x14ac:dyDescent="0.2">
      <c r="A75" s="8" t="s">
        <v>105</v>
      </c>
      <c r="B75" s="17">
        <v>3017</v>
      </c>
      <c r="C75" s="18" t="s">
        <v>89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21">
        <v>0</v>
      </c>
      <c r="T75" s="10"/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21">
        <v>0</v>
      </c>
      <c r="AK75" s="10"/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21">
        <v>0</v>
      </c>
      <c r="BB75" s="10"/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21">
        <v>0</v>
      </c>
      <c r="BS75" s="10"/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21">
        <v>0</v>
      </c>
    </row>
    <row r="76" spans="1:290" x14ac:dyDescent="0.2">
      <c r="A76" s="8" t="s">
        <v>106</v>
      </c>
      <c r="B76" s="17">
        <v>3018</v>
      </c>
      <c r="C76" s="18" t="s">
        <v>89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21">
        <v>0</v>
      </c>
      <c r="T76" s="10"/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21">
        <v>0</v>
      </c>
      <c r="AK76" s="10"/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21">
        <v>0</v>
      </c>
      <c r="BB76" s="10"/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21">
        <v>0</v>
      </c>
      <c r="BS76" s="10"/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21">
        <v>0</v>
      </c>
    </row>
    <row r="77" spans="1:290" x14ac:dyDescent="0.2">
      <c r="A77" s="11" t="s">
        <v>107</v>
      </c>
      <c r="B77" s="19">
        <v>9000</v>
      </c>
      <c r="C77" s="18" t="s">
        <v>108</v>
      </c>
      <c r="D77" s="12">
        <v>15406.604571925191</v>
      </c>
      <c r="E77" s="12">
        <v>-1.5479447999999998</v>
      </c>
      <c r="F77" s="12">
        <v>342.87387672054797</v>
      </c>
      <c r="G77" s="12">
        <v>284.46301389999996</v>
      </c>
      <c r="H77" s="12">
        <v>130.5890412</v>
      </c>
      <c r="I77" s="12">
        <v>3829.8362322066951</v>
      </c>
      <c r="J77" s="12">
        <v>455.21661270000004</v>
      </c>
      <c r="K77" s="12">
        <v>0</v>
      </c>
      <c r="L77" s="12">
        <v>401.6194256</v>
      </c>
      <c r="M77" s="12">
        <v>-1.6769434000000001</v>
      </c>
      <c r="N77" s="12">
        <v>-1.0520546</v>
      </c>
      <c r="O77" s="12">
        <v>1</v>
      </c>
      <c r="P77" s="12">
        <v>747.51540210000007</v>
      </c>
      <c r="Q77" s="12">
        <v>18.1808303</v>
      </c>
      <c r="R77" s="12">
        <v>0</v>
      </c>
      <c r="S77" s="12">
        <v>21613.622063852439</v>
      </c>
      <c r="T77" s="10"/>
      <c r="U77" s="12">
        <v>2896.4828508930232</v>
      </c>
      <c r="V77" s="12">
        <v>14</v>
      </c>
      <c r="W77" s="12">
        <v>32</v>
      </c>
      <c r="X77" s="12">
        <v>17</v>
      </c>
      <c r="Y77" s="12">
        <v>7.1534246575342504</v>
      </c>
      <c r="Z77" s="12">
        <v>679.378082191781</v>
      </c>
      <c r="AA77" s="12">
        <v>182</v>
      </c>
      <c r="AB77" s="12">
        <v>0</v>
      </c>
      <c r="AC77" s="12">
        <v>0</v>
      </c>
      <c r="AD77" s="12">
        <v>37</v>
      </c>
      <c r="AE77" s="12">
        <v>0</v>
      </c>
      <c r="AF77" s="12">
        <v>0</v>
      </c>
      <c r="AG77" s="12">
        <v>55</v>
      </c>
      <c r="AH77" s="12">
        <v>26</v>
      </c>
      <c r="AI77" s="12">
        <v>0</v>
      </c>
      <c r="AJ77" s="12">
        <v>3946.0143577423382</v>
      </c>
      <c r="AK77" s="10"/>
      <c r="AL77" s="12">
        <v>1094880.9379662529</v>
      </c>
      <c r="AM77" s="12">
        <v>1153.8714156211568</v>
      </c>
      <c r="AN77" s="12">
        <v>20072.821632742369</v>
      </c>
      <c r="AO77" s="12">
        <v>8702.0199052013995</v>
      </c>
      <c r="AP77" s="12">
        <v>3373.482981960597</v>
      </c>
      <c r="AQ77" s="12">
        <v>193670.90548624334</v>
      </c>
      <c r="AR77" s="12">
        <v>28298.76976837527</v>
      </c>
      <c r="AS77" s="12">
        <v>4000.0315618784416</v>
      </c>
      <c r="AT77" s="12">
        <v>43688.073807732224</v>
      </c>
      <c r="AU77" s="12">
        <v>27757.466104811105</v>
      </c>
      <c r="AV77" s="12">
        <v>6432.2287916132291</v>
      </c>
      <c r="AW77" s="12">
        <v>1239.8315844000001</v>
      </c>
      <c r="AX77" s="12">
        <v>33809.971320447585</v>
      </c>
      <c r="AY77" s="12">
        <v>7705.1925890552566</v>
      </c>
      <c r="AZ77" s="12">
        <v>225.66575375342467</v>
      </c>
      <c r="BA77" s="12">
        <v>1475011.2706700885</v>
      </c>
      <c r="BB77" s="10"/>
      <c r="BC77" s="12">
        <v>13.126244479377201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13.126244479377201</v>
      </c>
      <c r="BS77" s="10"/>
      <c r="BT77" s="12">
        <v>1113197.1516335502</v>
      </c>
      <c r="BU77" s="12">
        <v>1166.3234708211567</v>
      </c>
      <c r="BV77" s="12">
        <v>20447.695509462919</v>
      </c>
      <c r="BW77" s="12">
        <v>9003.4829191013996</v>
      </c>
      <c r="BX77" s="12">
        <v>3511.2254478181312</v>
      </c>
      <c r="BY77" s="12">
        <v>198180.11980064181</v>
      </c>
      <c r="BZ77" s="12">
        <v>28935.986381075269</v>
      </c>
      <c r="CA77" s="12">
        <v>4000.0315618784416</v>
      </c>
      <c r="CB77" s="12">
        <v>44089.693233332226</v>
      </c>
      <c r="CC77" s="12">
        <v>27792.789161411103</v>
      </c>
      <c r="CD77" s="12">
        <v>6431.1767370132284</v>
      </c>
      <c r="CE77" s="12">
        <v>1240.8315844000001</v>
      </c>
      <c r="CF77" s="12">
        <v>34612.486722547583</v>
      </c>
      <c r="CG77" s="12">
        <v>7749.3734193552564</v>
      </c>
      <c r="CH77" s="12">
        <v>225.66575375342467</v>
      </c>
      <c r="CI77" s="12">
        <v>1500584.0333361626</v>
      </c>
    </row>
    <row r="78" spans="1:290" s="10" customFormat="1" x14ac:dyDescent="0.2">
      <c r="A78" s="11" t="s">
        <v>109</v>
      </c>
      <c r="B78" s="19">
        <v>9001</v>
      </c>
      <c r="C78" s="18" t="s">
        <v>110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</row>
    <row r="79" spans="1:290" s="10" customFormat="1" x14ac:dyDescent="0.2">
      <c r="A79" s="11" t="s">
        <v>111</v>
      </c>
      <c r="B79" s="19">
        <v>9003</v>
      </c>
      <c r="C79" s="18" t="s">
        <v>112</v>
      </c>
      <c r="D79" s="12">
        <v>15406.604571925191</v>
      </c>
      <c r="E79" s="12">
        <v>-1.5479447999999998</v>
      </c>
      <c r="F79" s="12">
        <v>342.87387672054797</v>
      </c>
      <c r="G79" s="12">
        <v>284.46301389999996</v>
      </c>
      <c r="H79" s="12">
        <v>130.5890412</v>
      </c>
      <c r="I79" s="12">
        <v>3829.8362322066951</v>
      </c>
      <c r="J79" s="12">
        <v>455.21661270000004</v>
      </c>
      <c r="K79" s="12">
        <v>0</v>
      </c>
      <c r="L79" s="12">
        <v>401.6194256</v>
      </c>
      <c r="M79" s="12">
        <v>-1.6769434000000001</v>
      </c>
      <c r="N79" s="12">
        <v>-1.0520546</v>
      </c>
      <c r="O79" s="12">
        <v>1</v>
      </c>
      <c r="P79" s="12">
        <v>747.51540210000007</v>
      </c>
      <c r="Q79" s="12">
        <v>18.1808303</v>
      </c>
      <c r="R79" s="12">
        <v>0</v>
      </c>
      <c r="S79" s="12">
        <v>21613.622063852439</v>
      </c>
      <c r="U79" s="12">
        <v>2896.4828508930232</v>
      </c>
      <c r="V79" s="12">
        <v>14</v>
      </c>
      <c r="W79" s="12">
        <v>32</v>
      </c>
      <c r="X79" s="12">
        <v>17</v>
      </c>
      <c r="Y79" s="12">
        <v>7.1534246575342504</v>
      </c>
      <c r="Z79" s="12">
        <v>679.378082191781</v>
      </c>
      <c r="AA79" s="12">
        <v>182</v>
      </c>
      <c r="AB79" s="12">
        <v>0</v>
      </c>
      <c r="AC79" s="12">
        <v>0</v>
      </c>
      <c r="AD79" s="12">
        <v>37</v>
      </c>
      <c r="AE79" s="12">
        <v>0</v>
      </c>
      <c r="AF79" s="12">
        <v>0</v>
      </c>
      <c r="AG79" s="12">
        <v>55</v>
      </c>
      <c r="AH79" s="12">
        <v>26</v>
      </c>
      <c r="AI79" s="12">
        <v>0</v>
      </c>
      <c r="AJ79" s="12">
        <v>3946.0143577423382</v>
      </c>
      <c r="AL79" s="12">
        <v>1094880.9379662529</v>
      </c>
      <c r="AM79" s="12">
        <v>1153.8714156211568</v>
      </c>
      <c r="AN79" s="12">
        <v>20072.821632742369</v>
      </c>
      <c r="AO79" s="12">
        <v>8702.0199052013995</v>
      </c>
      <c r="AP79" s="12">
        <v>3373.482981960597</v>
      </c>
      <c r="AQ79" s="12">
        <v>193670.90548624334</v>
      </c>
      <c r="AR79" s="12">
        <v>28298.76976837527</v>
      </c>
      <c r="AS79" s="12">
        <v>4000.0315618784416</v>
      </c>
      <c r="AT79" s="12">
        <v>43688.073807732224</v>
      </c>
      <c r="AU79" s="12">
        <v>27757.466104811105</v>
      </c>
      <c r="AV79" s="12">
        <v>6432.2287916132291</v>
      </c>
      <c r="AW79" s="12">
        <v>1239.8315844000001</v>
      </c>
      <c r="AX79" s="12">
        <v>33809.971320447585</v>
      </c>
      <c r="AY79" s="12">
        <v>7705.1925890552566</v>
      </c>
      <c r="AZ79" s="12">
        <v>225.66575375342467</v>
      </c>
      <c r="BA79" s="12">
        <v>1475011.2706700885</v>
      </c>
      <c r="BC79" s="12">
        <v>13.126244479377201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13.126244479377201</v>
      </c>
      <c r="BT79" s="12">
        <v>1113197.1516335502</v>
      </c>
      <c r="BU79" s="12">
        <v>1166.3234708211567</v>
      </c>
      <c r="BV79" s="12">
        <v>20447.695509462919</v>
      </c>
      <c r="BW79" s="12">
        <v>9003.4829191013996</v>
      </c>
      <c r="BX79" s="12">
        <v>3511.2254478181312</v>
      </c>
      <c r="BY79" s="12">
        <v>198180.11980064181</v>
      </c>
      <c r="BZ79" s="12">
        <v>28935.986381075269</v>
      </c>
      <c r="CA79" s="12">
        <v>4000.0315618784416</v>
      </c>
      <c r="CB79" s="12">
        <v>44089.693233332226</v>
      </c>
      <c r="CC79" s="12">
        <v>27792.789161411103</v>
      </c>
      <c r="CD79" s="12">
        <v>6431.1767370132284</v>
      </c>
      <c r="CE79" s="12">
        <v>1240.8315844000001</v>
      </c>
      <c r="CF79" s="12">
        <v>34612.486722547583</v>
      </c>
      <c r="CG79" s="12">
        <v>7749.3734193552564</v>
      </c>
      <c r="CH79" s="12">
        <v>225.66575375342467</v>
      </c>
      <c r="CI79" s="12">
        <v>1500584.0333361626</v>
      </c>
    </row>
    <row r="80" spans="1:290" s="10" customFormat="1" x14ac:dyDescent="0.2">
      <c r="A80" s="13"/>
      <c r="B80" s="13"/>
      <c r="C80" s="13"/>
    </row>
    <row r="81" spans="1:3" s="10" customFormat="1" x14ac:dyDescent="0.2">
      <c r="A81" s="13"/>
      <c r="B81" s="13"/>
      <c r="C81" s="13"/>
    </row>
    <row r="82" spans="1:3" s="10" customFormat="1" x14ac:dyDescent="0.2">
      <c r="A82" s="13"/>
      <c r="B82" s="13"/>
      <c r="C82" s="13"/>
    </row>
    <row r="83" spans="1:3" s="10" customFormat="1" x14ac:dyDescent="0.2">
      <c r="A83" s="13"/>
      <c r="B83" s="13"/>
      <c r="C83" s="13"/>
    </row>
    <row r="84" spans="1:3" s="10" customFormat="1" x14ac:dyDescent="0.2">
      <c r="A84" s="13"/>
      <c r="B84" s="13"/>
      <c r="C84" s="13"/>
    </row>
    <row r="85" spans="1:3" s="10" customFormat="1" x14ac:dyDescent="0.2">
      <c r="A85" s="13"/>
      <c r="B85" s="13"/>
      <c r="C85" s="13"/>
    </row>
    <row r="86" spans="1:3" s="10" customFormat="1" x14ac:dyDescent="0.2">
      <c r="A86" s="13"/>
      <c r="B86" s="13"/>
      <c r="C86" s="13"/>
    </row>
    <row r="87" spans="1:3" s="10" customFormat="1" x14ac:dyDescent="0.2">
      <c r="A87" s="13"/>
      <c r="B87" s="13"/>
      <c r="C87" s="13"/>
    </row>
    <row r="88" spans="1:3" s="10" customFormat="1" x14ac:dyDescent="0.2">
      <c r="A88" s="13"/>
      <c r="B88" s="13"/>
      <c r="C88" s="13"/>
    </row>
    <row r="89" spans="1:3" s="10" customFormat="1" x14ac:dyDescent="0.2">
      <c r="A89" s="13"/>
      <c r="B89" s="13"/>
      <c r="C89" s="13"/>
    </row>
    <row r="90" spans="1:3" s="10" customFormat="1" x14ac:dyDescent="0.2">
      <c r="A90" s="13"/>
      <c r="B90" s="13"/>
      <c r="C90" s="13"/>
    </row>
    <row r="91" spans="1:3" s="10" customFormat="1" x14ac:dyDescent="0.2">
      <c r="A91" s="13"/>
      <c r="B91" s="13"/>
      <c r="C91" s="13"/>
    </row>
    <row r="92" spans="1:3" s="10" customFormat="1" x14ac:dyDescent="0.2">
      <c r="A92" s="13"/>
      <c r="B92" s="13"/>
      <c r="C92" s="13"/>
    </row>
    <row r="93" spans="1:3" s="10" customFormat="1" x14ac:dyDescent="0.2">
      <c r="A93" s="13"/>
      <c r="B93" s="13"/>
      <c r="C93" s="13"/>
    </row>
  </sheetData>
  <mergeCells count="5">
    <mergeCell ref="D5:R5"/>
    <mergeCell ref="U5:AI5"/>
    <mergeCell ref="AL5:AZ5"/>
    <mergeCell ref="BC5:BQ5"/>
    <mergeCell ref="BT5:CH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0300-1618-4429-AB94-370904126C83}">
  <dimension ref="A1:KD93"/>
  <sheetViews>
    <sheetView showGridLines="0" zoomScale="80" zoomScaleNormal="80" workbookViewId="0">
      <pane xSplit="3" ySplit="6" topLeftCell="D7" activePane="bottomRight" state="frozen"/>
      <selection activeCell="BY57" sqref="BY57"/>
      <selection pane="topRight" activeCell="BY57" sqref="BY57"/>
      <selection pane="bottomLeft" activeCell="BY57" sqref="BY57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9" width="15.7109375" style="2" customWidth="1"/>
    <col min="20" max="20" width="3.28515625" style="2" customWidth="1"/>
    <col min="21" max="36" width="15.7109375" style="2" customWidth="1"/>
    <col min="37" max="37" width="3.28515625" style="2" customWidth="1"/>
    <col min="38" max="53" width="15.7109375" style="2" customWidth="1"/>
    <col min="54" max="54" width="3.28515625" style="2" customWidth="1"/>
    <col min="55" max="70" width="15.7109375" style="2" customWidth="1"/>
    <col min="71" max="71" width="3.28515625" style="2" customWidth="1"/>
    <col min="72" max="87" width="15.7109375" style="2" customWidth="1"/>
    <col min="88" max="16384" width="9.140625" style="2"/>
  </cols>
  <sheetData>
    <row r="1" spans="1:290" ht="15" customHeight="1" x14ac:dyDescent="0.25">
      <c r="A1" s="1" t="s">
        <v>9</v>
      </c>
      <c r="B1" s="14"/>
      <c r="C1" s="14"/>
    </row>
    <row r="2" spans="1:290" ht="15" customHeight="1" x14ac:dyDescent="0.25">
      <c r="A2" s="1" t="s">
        <v>1</v>
      </c>
      <c r="B2" s="14"/>
      <c r="C2" s="14"/>
    </row>
    <row r="3" spans="1:290" ht="15" customHeight="1" x14ac:dyDescent="0.25">
      <c r="A3" s="4" t="s">
        <v>134</v>
      </c>
      <c r="B3" s="14"/>
      <c r="C3" s="14"/>
    </row>
    <row r="4" spans="1:290" ht="22.5" customHeight="1" x14ac:dyDescent="0.2"/>
    <row r="5" spans="1:290" ht="22.5" customHeight="1" x14ac:dyDescent="0.2">
      <c r="D5" s="22" t="s">
        <v>124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3"/>
      <c r="U5" s="22" t="s">
        <v>125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3"/>
      <c r="AL5" s="22" t="s">
        <v>126</v>
      </c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3"/>
      <c r="BC5" s="22" t="s">
        <v>127</v>
      </c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3"/>
      <c r="BT5" s="22" t="s">
        <v>128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3"/>
    </row>
    <row r="6" spans="1:290" ht="79.5" customHeight="1" x14ac:dyDescent="0.2">
      <c r="A6" s="16" t="s">
        <v>30</v>
      </c>
      <c r="B6" s="16" t="s">
        <v>31</v>
      </c>
      <c r="C6" s="16" t="s">
        <v>32</v>
      </c>
      <c r="D6" s="7" t="s">
        <v>11</v>
      </c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7" t="s">
        <v>23</v>
      </c>
      <c r="Q6" s="7" t="s">
        <v>24</v>
      </c>
      <c r="R6" s="7" t="s">
        <v>25</v>
      </c>
      <c r="S6" s="20" t="s">
        <v>129</v>
      </c>
      <c r="U6" s="7" t="s">
        <v>11</v>
      </c>
      <c r="V6" s="7" t="s">
        <v>12</v>
      </c>
      <c r="W6" s="7" t="s">
        <v>13</v>
      </c>
      <c r="X6" s="7" t="s">
        <v>14</v>
      </c>
      <c r="Y6" s="7" t="s">
        <v>15</v>
      </c>
      <c r="Z6" s="7" t="s">
        <v>16</v>
      </c>
      <c r="AA6" s="7" t="s">
        <v>17</v>
      </c>
      <c r="AB6" s="7" t="s">
        <v>18</v>
      </c>
      <c r="AC6" s="7" t="s">
        <v>19</v>
      </c>
      <c r="AD6" s="7" t="s">
        <v>20</v>
      </c>
      <c r="AE6" s="7" t="s">
        <v>21</v>
      </c>
      <c r="AF6" s="7" t="s">
        <v>22</v>
      </c>
      <c r="AG6" s="7" t="s">
        <v>23</v>
      </c>
      <c r="AH6" s="7" t="s">
        <v>24</v>
      </c>
      <c r="AI6" s="7" t="s">
        <v>25</v>
      </c>
      <c r="AJ6" s="20" t="s">
        <v>130</v>
      </c>
      <c r="AL6" s="7" t="s">
        <v>11</v>
      </c>
      <c r="AM6" s="7" t="s">
        <v>12</v>
      </c>
      <c r="AN6" s="7" t="s">
        <v>13</v>
      </c>
      <c r="AO6" s="7" t="s">
        <v>14</v>
      </c>
      <c r="AP6" s="7" t="s">
        <v>15</v>
      </c>
      <c r="AQ6" s="7" t="s">
        <v>16</v>
      </c>
      <c r="AR6" s="7" t="s">
        <v>17</v>
      </c>
      <c r="AS6" s="7" t="s">
        <v>18</v>
      </c>
      <c r="AT6" s="7" t="s">
        <v>19</v>
      </c>
      <c r="AU6" s="7" t="s">
        <v>20</v>
      </c>
      <c r="AV6" s="7" t="s">
        <v>21</v>
      </c>
      <c r="AW6" s="7" t="s">
        <v>22</v>
      </c>
      <c r="AX6" s="7" t="s">
        <v>23</v>
      </c>
      <c r="AY6" s="7" t="s">
        <v>24</v>
      </c>
      <c r="AZ6" s="7" t="s">
        <v>25</v>
      </c>
      <c r="BA6" s="20" t="s">
        <v>131</v>
      </c>
      <c r="BC6" s="7" t="s">
        <v>11</v>
      </c>
      <c r="BD6" s="7" t="s">
        <v>12</v>
      </c>
      <c r="BE6" s="7" t="s">
        <v>13</v>
      </c>
      <c r="BF6" s="7" t="s">
        <v>14</v>
      </c>
      <c r="BG6" s="7" t="s">
        <v>15</v>
      </c>
      <c r="BH6" s="7" t="s">
        <v>16</v>
      </c>
      <c r="BI6" s="7" t="s">
        <v>17</v>
      </c>
      <c r="BJ6" s="7" t="s">
        <v>18</v>
      </c>
      <c r="BK6" s="7" t="s">
        <v>19</v>
      </c>
      <c r="BL6" s="7" t="s">
        <v>20</v>
      </c>
      <c r="BM6" s="7" t="s">
        <v>21</v>
      </c>
      <c r="BN6" s="7" t="s">
        <v>22</v>
      </c>
      <c r="BO6" s="7" t="s">
        <v>23</v>
      </c>
      <c r="BP6" s="7" t="s">
        <v>24</v>
      </c>
      <c r="BQ6" s="7" t="s">
        <v>25</v>
      </c>
      <c r="BR6" s="20" t="s">
        <v>132</v>
      </c>
      <c r="BT6" s="7" t="s">
        <v>11</v>
      </c>
      <c r="BU6" s="7" t="s">
        <v>12</v>
      </c>
      <c r="BV6" s="7" t="s">
        <v>13</v>
      </c>
      <c r="BW6" s="7" t="s">
        <v>14</v>
      </c>
      <c r="BX6" s="7" t="s">
        <v>15</v>
      </c>
      <c r="BY6" s="7" t="s">
        <v>16</v>
      </c>
      <c r="BZ6" s="7" t="s">
        <v>17</v>
      </c>
      <c r="CA6" s="7" t="s">
        <v>18</v>
      </c>
      <c r="CB6" s="7" t="s">
        <v>19</v>
      </c>
      <c r="CC6" s="7" t="s">
        <v>20</v>
      </c>
      <c r="CD6" s="7" t="s">
        <v>21</v>
      </c>
      <c r="CE6" s="7" t="s">
        <v>22</v>
      </c>
      <c r="CF6" s="7" t="s">
        <v>23</v>
      </c>
      <c r="CG6" s="7" t="s">
        <v>24</v>
      </c>
      <c r="CH6" s="7" t="s">
        <v>25</v>
      </c>
      <c r="CI6" s="20" t="s">
        <v>133</v>
      </c>
    </row>
    <row r="7" spans="1:290" ht="12.75" customHeight="1" x14ac:dyDescent="0.2">
      <c r="A7" s="8" t="s">
        <v>33</v>
      </c>
      <c r="B7" s="17">
        <v>1001</v>
      </c>
      <c r="C7" s="18" t="s">
        <v>34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21">
        <v>0</v>
      </c>
      <c r="T7" s="10"/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21">
        <v>0</v>
      </c>
      <c r="AK7" s="10"/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21">
        <v>0</v>
      </c>
      <c r="BB7" s="10"/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21">
        <v>0</v>
      </c>
      <c r="BS7" s="10"/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21">
        <v>0</v>
      </c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</row>
    <row r="8" spans="1:290" ht="12.75" customHeight="1" x14ac:dyDescent="0.2">
      <c r="A8" s="8" t="s">
        <v>35</v>
      </c>
      <c r="B8" s="17">
        <v>1003</v>
      </c>
      <c r="C8" s="18" t="s">
        <v>34</v>
      </c>
      <c r="D8" s="9">
        <v>7191.2400000000007</v>
      </c>
      <c r="E8" s="9">
        <v>0</v>
      </c>
      <c r="F8" s="9">
        <v>0</v>
      </c>
      <c r="G8" s="9">
        <v>0</v>
      </c>
      <c r="H8" s="9">
        <v>0</v>
      </c>
      <c r="I8" s="9">
        <v>10786.84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21">
        <v>17978.080000000002</v>
      </c>
      <c r="T8" s="10"/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21">
        <v>0</v>
      </c>
      <c r="AK8" s="10"/>
      <c r="AL8" s="9">
        <v>320950977.65000004</v>
      </c>
      <c r="AM8" s="9">
        <v>0</v>
      </c>
      <c r="AN8" s="9">
        <v>3960712.2300000004</v>
      </c>
      <c r="AO8" s="9">
        <v>1671713.27</v>
      </c>
      <c r="AP8" s="9">
        <v>41157.899999999994</v>
      </c>
      <c r="AQ8" s="9">
        <v>62384648.289999992</v>
      </c>
      <c r="AR8" s="9">
        <v>56087707.369999997</v>
      </c>
      <c r="AS8" s="9">
        <v>750051.44</v>
      </c>
      <c r="AT8" s="9">
        <v>2199105.4</v>
      </c>
      <c r="AU8" s="9">
        <v>34494402.110000007</v>
      </c>
      <c r="AV8" s="9">
        <v>2111452.4700000002</v>
      </c>
      <c r="AW8" s="9">
        <v>0</v>
      </c>
      <c r="AX8" s="9">
        <v>42031413.340000004</v>
      </c>
      <c r="AY8" s="9">
        <v>0</v>
      </c>
      <c r="AZ8" s="9">
        <v>0</v>
      </c>
      <c r="BA8" s="21">
        <v>526683341.47000003</v>
      </c>
      <c r="BB8" s="10"/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21">
        <v>0</v>
      </c>
      <c r="BS8" s="10"/>
      <c r="BT8" s="9">
        <v>320958168.89000005</v>
      </c>
      <c r="BU8" s="9">
        <v>0</v>
      </c>
      <c r="BV8" s="9">
        <v>3960712.2300000004</v>
      </c>
      <c r="BW8" s="9">
        <v>1671713.27</v>
      </c>
      <c r="BX8" s="9">
        <v>41157.899999999994</v>
      </c>
      <c r="BY8" s="9">
        <v>62395435.129999995</v>
      </c>
      <c r="BZ8" s="9">
        <v>56087707.369999997</v>
      </c>
      <c r="CA8" s="9">
        <v>750051.44</v>
      </c>
      <c r="CB8" s="9">
        <v>2199105.4</v>
      </c>
      <c r="CC8" s="9">
        <v>34494402.110000007</v>
      </c>
      <c r="CD8" s="9">
        <v>2111452.4700000002</v>
      </c>
      <c r="CE8" s="9">
        <v>0</v>
      </c>
      <c r="CF8" s="9">
        <v>42031413.340000004</v>
      </c>
      <c r="CG8" s="9">
        <v>0</v>
      </c>
      <c r="CH8" s="9">
        <v>0</v>
      </c>
      <c r="CI8" s="21">
        <v>526701319.55000007</v>
      </c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</row>
    <row r="9" spans="1:290" ht="12.75" customHeight="1" x14ac:dyDescent="0.2">
      <c r="A9" s="8" t="s">
        <v>36</v>
      </c>
      <c r="B9" s="17">
        <v>1004</v>
      </c>
      <c r="C9" s="18" t="s">
        <v>34</v>
      </c>
      <c r="D9" s="9">
        <v>2231596.9</v>
      </c>
      <c r="E9" s="9">
        <v>0</v>
      </c>
      <c r="F9" s="9">
        <v>152735.23000000001</v>
      </c>
      <c r="G9" s="9">
        <v>128849.73</v>
      </c>
      <c r="H9" s="9">
        <v>-270369.26</v>
      </c>
      <c r="I9" s="9">
        <v>387524.32</v>
      </c>
      <c r="J9" s="9">
        <v>284617.95</v>
      </c>
      <c r="K9" s="9">
        <v>0</v>
      </c>
      <c r="L9" s="9">
        <v>65134.28</v>
      </c>
      <c r="M9" s="9">
        <v>0</v>
      </c>
      <c r="N9" s="9">
        <v>0</v>
      </c>
      <c r="O9" s="9">
        <v>0</v>
      </c>
      <c r="P9" s="9">
        <v>229306.27</v>
      </c>
      <c r="Q9" s="9">
        <v>-15108</v>
      </c>
      <c r="R9" s="9">
        <v>0</v>
      </c>
      <c r="S9" s="21">
        <v>3194287.4199999995</v>
      </c>
      <c r="T9" s="10"/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21">
        <v>0</v>
      </c>
      <c r="AK9" s="10"/>
      <c r="AL9" s="9">
        <v>932457104.1899997</v>
      </c>
      <c r="AM9" s="9">
        <v>5668716.8600000003</v>
      </c>
      <c r="AN9" s="9">
        <v>45015062.530000001</v>
      </c>
      <c r="AO9" s="9">
        <v>23042338.649999999</v>
      </c>
      <c r="AP9" s="9">
        <v>15929.4</v>
      </c>
      <c r="AQ9" s="9">
        <v>339625523.00999999</v>
      </c>
      <c r="AR9" s="9">
        <v>97537082.569999993</v>
      </c>
      <c r="AS9" s="9">
        <v>568064.97</v>
      </c>
      <c r="AT9" s="9">
        <v>5063112.43</v>
      </c>
      <c r="AU9" s="9">
        <v>24649820.350000001</v>
      </c>
      <c r="AV9" s="9">
        <v>8143326.79</v>
      </c>
      <c r="AW9" s="9">
        <v>4041348.41</v>
      </c>
      <c r="AX9" s="9">
        <v>85068979.980000004</v>
      </c>
      <c r="AY9" s="9">
        <v>712592.69000000006</v>
      </c>
      <c r="AZ9" s="9">
        <v>8592.25</v>
      </c>
      <c r="BA9" s="21">
        <v>1571617595.0799997</v>
      </c>
      <c r="BB9" s="10"/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21">
        <v>0</v>
      </c>
      <c r="BS9" s="10"/>
      <c r="BT9" s="9">
        <v>934688701.08999968</v>
      </c>
      <c r="BU9" s="9">
        <v>5668716.8600000003</v>
      </c>
      <c r="BV9" s="9">
        <v>45167797.759999998</v>
      </c>
      <c r="BW9" s="9">
        <v>23171188.379999999</v>
      </c>
      <c r="BX9" s="9">
        <v>-254439.86000000002</v>
      </c>
      <c r="BY9" s="9">
        <v>340013047.32999998</v>
      </c>
      <c r="BZ9" s="9">
        <v>97821700.519999996</v>
      </c>
      <c r="CA9" s="9">
        <v>568064.97</v>
      </c>
      <c r="CB9" s="9">
        <v>5128246.71</v>
      </c>
      <c r="CC9" s="9">
        <v>24649820.350000001</v>
      </c>
      <c r="CD9" s="9">
        <v>8143326.79</v>
      </c>
      <c r="CE9" s="9">
        <v>4041348.41</v>
      </c>
      <c r="CF9" s="9">
        <v>85298286.25</v>
      </c>
      <c r="CG9" s="9">
        <v>697484.69000000006</v>
      </c>
      <c r="CH9" s="9">
        <v>8592.25</v>
      </c>
      <c r="CI9" s="21">
        <v>1574811882.4999998</v>
      </c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</row>
    <row r="10" spans="1:290" ht="12.75" customHeight="1" x14ac:dyDescent="0.2">
      <c r="A10" s="8" t="s">
        <v>37</v>
      </c>
      <c r="B10" s="17">
        <v>1005</v>
      </c>
      <c r="C10" s="18" t="s">
        <v>34</v>
      </c>
      <c r="D10" s="9">
        <v>30939651.389853299</v>
      </c>
      <c r="E10" s="9">
        <v>-41958.189999599999</v>
      </c>
      <c r="F10" s="9">
        <v>1785879.0899946</v>
      </c>
      <c r="G10" s="9">
        <v>-6692.49</v>
      </c>
      <c r="H10" s="9">
        <v>-39912.959999899998</v>
      </c>
      <c r="I10" s="9">
        <v>13734462.7399281</v>
      </c>
      <c r="J10" s="9">
        <v>2772459.8699921998</v>
      </c>
      <c r="K10" s="9">
        <v>0</v>
      </c>
      <c r="L10" s="9">
        <v>1126649.9699877</v>
      </c>
      <c r="M10" s="9">
        <v>-7233.0799995999996</v>
      </c>
      <c r="N10" s="9">
        <v>-576.31999970000095</v>
      </c>
      <c r="O10" s="9">
        <v>6372.42</v>
      </c>
      <c r="P10" s="9">
        <v>11152209.169987001</v>
      </c>
      <c r="Q10" s="9">
        <v>585608.06999969995</v>
      </c>
      <c r="R10" s="9">
        <v>0</v>
      </c>
      <c r="S10" s="21">
        <v>62006919.679743789</v>
      </c>
      <c r="T10" s="10"/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21">
        <v>0</v>
      </c>
      <c r="AK10" s="10"/>
      <c r="AL10" s="9">
        <v>1285205927.5179589</v>
      </c>
      <c r="AM10" s="9">
        <v>4723497.2499945005</v>
      </c>
      <c r="AN10" s="9">
        <v>20465519.269967299</v>
      </c>
      <c r="AO10" s="9">
        <v>24277162.309967101</v>
      </c>
      <c r="AP10" s="9">
        <v>71886367.899988696</v>
      </c>
      <c r="AQ10" s="9">
        <v>256597016.20950907</v>
      </c>
      <c r="AR10" s="9">
        <v>155781242.07983801</v>
      </c>
      <c r="AS10" s="9">
        <v>6877425.5299926</v>
      </c>
      <c r="AT10" s="9">
        <v>38210402.4099131</v>
      </c>
      <c r="AU10" s="9">
        <v>141406918.949846</v>
      </c>
      <c r="AV10" s="9">
        <v>15476554.749980601</v>
      </c>
      <c r="AW10" s="9">
        <v>24520175.109978002</v>
      </c>
      <c r="AX10" s="9">
        <v>344903201.66978401</v>
      </c>
      <c r="AY10" s="9">
        <v>61894166.339957699</v>
      </c>
      <c r="AZ10" s="9">
        <v>132840.04999969999</v>
      </c>
      <c r="BA10" s="21">
        <v>2452358417.3466754</v>
      </c>
      <c r="BB10" s="10"/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21">
        <v>0</v>
      </c>
      <c r="BS10" s="10"/>
      <c r="BT10" s="9">
        <v>1316145578.9078121</v>
      </c>
      <c r="BU10" s="9">
        <v>4681539.0599949006</v>
      </c>
      <c r="BV10" s="9">
        <v>22251398.359961897</v>
      </c>
      <c r="BW10" s="9">
        <v>24270469.819967102</v>
      </c>
      <c r="BX10" s="9">
        <v>71846454.939988792</v>
      </c>
      <c r="BY10" s="9">
        <v>270331478.9494372</v>
      </c>
      <c r="BZ10" s="9">
        <v>158553701.9498302</v>
      </c>
      <c r="CA10" s="9">
        <v>6877425.5299926</v>
      </c>
      <c r="CB10" s="9">
        <v>39337052.379900798</v>
      </c>
      <c r="CC10" s="9">
        <v>141399685.8698464</v>
      </c>
      <c r="CD10" s="9">
        <v>15475978.4299809</v>
      </c>
      <c r="CE10" s="9">
        <v>24526547.529978003</v>
      </c>
      <c r="CF10" s="9">
        <v>356055410.83977103</v>
      </c>
      <c r="CG10" s="9">
        <v>62479774.409957401</v>
      </c>
      <c r="CH10" s="9">
        <v>132840.04999969999</v>
      </c>
      <c r="CI10" s="21">
        <v>2514365337.0264192</v>
      </c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</row>
    <row r="11" spans="1:290" ht="12.75" customHeight="1" x14ac:dyDescent="0.2">
      <c r="A11" s="8" t="s">
        <v>38</v>
      </c>
      <c r="B11" s="17">
        <v>1006</v>
      </c>
      <c r="C11" s="18" t="s">
        <v>34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21">
        <v>0</v>
      </c>
      <c r="T11" s="10"/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21">
        <v>0</v>
      </c>
      <c r="AK11" s="10"/>
      <c r="AL11" s="9">
        <v>207537052.7006</v>
      </c>
      <c r="AM11" s="9">
        <v>0</v>
      </c>
      <c r="AN11" s="9">
        <v>352763.3</v>
      </c>
      <c r="AO11" s="9">
        <v>73807.850000000006</v>
      </c>
      <c r="AP11" s="9">
        <v>169079.41</v>
      </c>
      <c r="AQ11" s="9">
        <v>29861072.140000001</v>
      </c>
      <c r="AR11" s="9">
        <v>4463718.42</v>
      </c>
      <c r="AS11" s="9">
        <v>60844.61</v>
      </c>
      <c r="AT11" s="9">
        <v>18031.509999999998</v>
      </c>
      <c r="AU11" s="9">
        <v>1395452.95</v>
      </c>
      <c r="AV11" s="9">
        <v>0</v>
      </c>
      <c r="AW11" s="9">
        <v>0</v>
      </c>
      <c r="AX11" s="9">
        <v>163106.87</v>
      </c>
      <c r="AY11" s="9">
        <v>346603049.39999998</v>
      </c>
      <c r="AZ11" s="9">
        <v>0</v>
      </c>
      <c r="BA11" s="21">
        <v>590697979.16059995</v>
      </c>
      <c r="BB11" s="10"/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21">
        <v>0</v>
      </c>
      <c r="BS11" s="10"/>
      <c r="BT11" s="9">
        <v>207537052.7006</v>
      </c>
      <c r="BU11" s="9">
        <v>0</v>
      </c>
      <c r="BV11" s="9">
        <v>352763.3</v>
      </c>
      <c r="BW11" s="9">
        <v>73807.850000000006</v>
      </c>
      <c r="BX11" s="9">
        <v>169079.41</v>
      </c>
      <c r="BY11" s="9">
        <v>29861072.140000001</v>
      </c>
      <c r="BZ11" s="9">
        <v>4463718.42</v>
      </c>
      <c r="CA11" s="9">
        <v>60844.61</v>
      </c>
      <c r="CB11" s="9">
        <v>18031.509999999998</v>
      </c>
      <c r="CC11" s="9">
        <v>1395452.95</v>
      </c>
      <c r="CD11" s="9">
        <v>0</v>
      </c>
      <c r="CE11" s="9">
        <v>0</v>
      </c>
      <c r="CF11" s="9">
        <v>163106.87</v>
      </c>
      <c r="CG11" s="9">
        <v>346603049.39999998</v>
      </c>
      <c r="CH11" s="9">
        <v>0</v>
      </c>
      <c r="CI11" s="21">
        <v>590697979.16059995</v>
      </c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</row>
    <row r="12" spans="1:290" ht="12.75" customHeight="1" x14ac:dyDescent="0.2">
      <c r="A12" s="8" t="s">
        <v>39</v>
      </c>
      <c r="B12" s="17">
        <v>1007</v>
      </c>
      <c r="C12" s="18" t="s">
        <v>34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21">
        <v>0</v>
      </c>
      <c r="T12" s="10"/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21">
        <v>0</v>
      </c>
      <c r="AK12" s="10"/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21">
        <v>0</v>
      </c>
      <c r="BB12" s="10"/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21">
        <v>0</v>
      </c>
      <c r="BS12" s="10"/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21">
        <v>0</v>
      </c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</row>
    <row r="13" spans="1:290" ht="12.75" customHeight="1" x14ac:dyDescent="0.2">
      <c r="A13" s="8" t="s">
        <v>40</v>
      </c>
      <c r="B13" s="17">
        <v>1008</v>
      </c>
      <c r="C13" s="18" t="s">
        <v>34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21">
        <v>0</v>
      </c>
      <c r="T13" s="10"/>
      <c r="U13" s="9">
        <v>91585.65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21">
        <v>91585.65</v>
      </c>
      <c r="AK13" s="10"/>
      <c r="AL13" s="9">
        <v>527898746.64000005</v>
      </c>
      <c r="AM13" s="9">
        <v>1353043.2</v>
      </c>
      <c r="AN13" s="9">
        <v>13945026.050000001</v>
      </c>
      <c r="AO13" s="9">
        <v>9711050.3500000015</v>
      </c>
      <c r="AP13" s="9">
        <v>19388172.93</v>
      </c>
      <c r="AQ13" s="9">
        <v>97142694.839999989</v>
      </c>
      <c r="AR13" s="9">
        <v>13869590.720000001</v>
      </c>
      <c r="AS13" s="9">
        <v>3016736.75</v>
      </c>
      <c r="AT13" s="9">
        <v>2127868.98</v>
      </c>
      <c r="AU13" s="9">
        <v>13275315.18</v>
      </c>
      <c r="AV13" s="9">
        <v>7331444.8200000003</v>
      </c>
      <c r="AW13" s="9">
        <v>227318.68</v>
      </c>
      <c r="AX13" s="9">
        <v>61833768.980000004</v>
      </c>
      <c r="AY13" s="9">
        <v>34230.97</v>
      </c>
      <c r="AZ13" s="9">
        <v>-62212.38</v>
      </c>
      <c r="BA13" s="21">
        <v>771092796.71000004</v>
      </c>
      <c r="BB13" s="10"/>
      <c r="BC13" s="9">
        <v>201034.64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21">
        <v>201034.64</v>
      </c>
      <c r="BS13" s="10"/>
      <c r="BT13" s="9">
        <v>528191366.93000001</v>
      </c>
      <c r="BU13" s="9">
        <v>1353043.2</v>
      </c>
      <c r="BV13" s="9">
        <v>13945026.050000001</v>
      </c>
      <c r="BW13" s="9">
        <v>9711050.3500000015</v>
      </c>
      <c r="BX13" s="9">
        <v>19388172.93</v>
      </c>
      <c r="BY13" s="9">
        <v>97142694.839999989</v>
      </c>
      <c r="BZ13" s="9">
        <v>13869590.720000001</v>
      </c>
      <c r="CA13" s="9">
        <v>3016736.75</v>
      </c>
      <c r="CB13" s="9">
        <v>2127868.98</v>
      </c>
      <c r="CC13" s="9">
        <v>13275315.18</v>
      </c>
      <c r="CD13" s="9">
        <v>7331444.8200000003</v>
      </c>
      <c r="CE13" s="9">
        <v>227318.68</v>
      </c>
      <c r="CF13" s="9">
        <v>61833768.980000004</v>
      </c>
      <c r="CG13" s="9">
        <v>34230.97</v>
      </c>
      <c r="CH13" s="9">
        <v>-62212.38</v>
      </c>
      <c r="CI13" s="21">
        <v>771385417</v>
      </c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</row>
    <row r="14" spans="1:290" ht="12.75" customHeight="1" x14ac:dyDescent="0.2">
      <c r="A14" s="8" t="s">
        <v>41</v>
      </c>
      <c r="B14" s="17">
        <v>1009</v>
      </c>
      <c r="C14" s="18" t="s">
        <v>34</v>
      </c>
      <c r="D14" s="9">
        <v>848907.23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21">
        <v>848907.23</v>
      </c>
      <c r="T14" s="10"/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21">
        <v>0</v>
      </c>
      <c r="AK14" s="10"/>
      <c r="AL14" s="9">
        <v>1313949411.1600001</v>
      </c>
      <c r="AM14" s="9">
        <v>1903169.64</v>
      </c>
      <c r="AN14" s="9">
        <v>4222744.1900000004</v>
      </c>
      <c r="AO14" s="9">
        <v>2960581.4299999997</v>
      </c>
      <c r="AP14" s="9">
        <v>13561228.089999998</v>
      </c>
      <c r="AQ14" s="9">
        <v>238734644.08000004</v>
      </c>
      <c r="AR14" s="9">
        <v>105248552.06</v>
      </c>
      <c r="AS14" s="9">
        <v>1008570.27</v>
      </c>
      <c r="AT14" s="9">
        <v>47748091.679999992</v>
      </c>
      <c r="AU14" s="9">
        <v>28869394.359999999</v>
      </c>
      <c r="AV14" s="9">
        <v>6518553.79</v>
      </c>
      <c r="AW14" s="9">
        <v>508779.34</v>
      </c>
      <c r="AX14" s="9">
        <v>58071867.890000001</v>
      </c>
      <c r="AY14" s="9">
        <v>168837.54</v>
      </c>
      <c r="AZ14" s="9">
        <v>192216.88999999998</v>
      </c>
      <c r="BA14" s="21">
        <v>1823666642.4100001</v>
      </c>
      <c r="BB14" s="10"/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21">
        <v>0</v>
      </c>
      <c r="BS14" s="10"/>
      <c r="BT14" s="9">
        <v>1314798318.3900001</v>
      </c>
      <c r="BU14" s="9">
        <v>1903169.64</v>
      </c>
      <c r="BV14" s="9">
        <v>4222744.1900000004</v>
      </c>
      <c r="BW14" s="9">
        <v>2960581.4299999997</v>
      </c>
      <c r="BX14" s="9">
        <v>13561228.089999998</v>
      </c>
      <c r="BY14" s="9">
        <v>238734644.08000004</v>
      </c>
      <c r="BZ14" s="9">
        <v>105248552.06</v>
      </c>
      <c r="CA14" s="9">
        <v>1008570.27</v>
      </c>
      <c r="CB14" s="9">
        <v>47748091.679999992</v>
      </c>
      <c r="CC14" s="9">
        <v>28869394.359999999</v>
      </c>
      <c r="CD14" s="9">
        <v>6518553.79</v>
      </c>
      <c r="CE14" s="9">
        <v>508779.34</v>
      </c>
      <c r="CF14" s="9">
        <v>58071867.890000001</v>
      </c>
      <c r="CG14" s="9">
        <v>168837.54</v>
      </c>
      <c r="CH14" s="9">
        <v>192216.88999999998</v>
      </c>
      <c r="CI14" s="21">
        <v>1824515549.6400001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</row>
    <row r="15" spans="1:290" ht="12.75" customHeight="1" x14ac:dyDescent="0.2">
      <c r="A15" s="8" t="s">
        <v>42</v>
      </c>
      <c r="B15" s="17">
        <v>1010</v>
      </c>
      <c r="C15" s="18" t="s">
        <v>34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21">
        <v>0</v>
      </c>
      <c r="T15" s="10"/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21">
        <v>0</v>
      </c>
      <c r="AK15" s="10"/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21">
        <v>0</v>
      </c>
      <c r="BB15" s="10"/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21">
        <v>0</v>
      </c>
      <c r="BS15" s="10"/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21">
        <v>0</v>
      </c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</row>
    <row r="16" spans="1:290" ht="12.75" customHeight="1" x14ac:dyDescent="0.2">
      <c r="A16" s="8" t="s">
        <v>43</v>
      </c>
      <c r="B16" s="17">
        <v>1011</v>
      </c>
      <c r="C16" s="18" t="s">
        <v>34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21">
        <v>0</v>
      </c>
      <c r="T16" s="10"/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1">
        <v>0</v>
      </c>
      <c r="AK16" s="10"/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21">
        <v>0</v>
      </c>
      <c r="BB16" s="10"/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21">
        <v>0</v>
      </c>
      <c r="BS16" s="10"/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21">
        <v>0</v>
      </c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</row>
    <row r="17" spans="1:290" ht="12.75" customHeight="1" x14ac:dyDescent="0.2">
      <c r="A17" s="8" t="s">
        <v>44</v>
      </c>
      <c r="B17" s="17">
        <v>1012</v>
      </c>
      <c r="C17" s="18" t="s">
        <v>34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21">
        <v>0</v>
      </c>
      <c r="T17" s="10"/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1">
        <v>0</v>
      </c>
      <c r="AK17" s="10"/>
      <c r="AL17" s="9">
        <v>1335030.68</v>
      </c>
      <c r="AM17" s="9">
        <v>0</v>
      </c>
      <c r="AN17" s="9">
        <v>0</v>
      </c>
      <c r="AO17" s="9">
        <v>0</v>
      </c>
      <c r="AP17" s="9">
        <v>0</v>
      </c>
      <c r="AQ17" s="9">
        <v>-37299.79</v>
      </c>
      <c r="AR17" s="9">
        <v>0</v>
      </c>
      <c r="AS17" s="9">
        <v>0</v>
      </c>
      <c r="AT17" s="9">
        <v>0</v>
      </c>
      <c r="AU17" s="9">
        <v>14739.87</v>
      </c>
      <c r="AV17" s="9">
        <v>-34392.800000000003</v>
      </c>
      <c r="AW17" s="9">
        <v>13051.24</v>
      </c>
      <c r="AX17" s="9">
        <v>674360.08</v>
      </c>
      <c r="AY17" s="9">
        <v>23898.31</v>
      </c>
      <c r="AZ17" s="9">
        <v>0</v>
      </c>
      <c r="BA17" s="21">
        <v>1989387.5899999999</v>
      </c>
      <c r="BB17" s="10"/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21">
        <v>0</v>
      </c>
      <c r="BS17" s="10"/>
      <c r="BT17" s="9">
        <v>1335030.68</v>
      </c>
      <c r="BU17" s="9">
        <v>0</v>
      </c>
      <c r="BV17" s="9">
        <v>0</v>
      </c>
      <c r="BW17" s="9">
        <v>0</v>
      </c>
      <c r="BX17" s="9">
        <v>0</v>
      </c>
      <c r="BY17" s="9">
        <v>-37299.79</v>
      </c>
      <c r="BZ17" s="9">
        <v>0</v>
      </c>
      <c r="CA17" s="9">
        <v>0</v>
      </c>
      <c r="CB17" s="9">
        <v>0</v>
      </c>
      <c r="CC17" s="9">
        <v>14739.87</v>
      </c>
      <c r="CD17" s="9">
        <v>-34392.800000000003</v>
      </c>
      <c r="CE17" s="9">
        <v>13051.24</v>
      </c>
      <c r="CF17" s="9">
        <v>674360.08</v>
      </c>
      <c r="CG17" s="9">
        <v>23898.31</v>
      </c>
      <c r="CH17" s="9">
        <v>0</v>
      </c>
      <c r="CI17" s="21">
        <v>1989387.5899999999</v>
      </c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</row>
    <row r="18" spans="1:290" ht="12.75" customHeight="1" x14ac:dyDescent="0.2">
      <c r="A18" s="8" t="s">
        <v>45</v>
      </c>
      <c r="B18" s="17">
        <v>1013</v>
      </c>
      <c r="C18" s="18" t="s">
        <v>34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21">
        <v>0</v>
      </c>
      <c r="T18" s="10"/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21">
        <v>0</v>
      </c>
      <c r="AK18" s="10"/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21">
        <v>0</v>
      </c>
      <c r="BB18" s="10"/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21">
        <v>0</v>
      </c>
      <c r="BS18" s="10"/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21">
        <v>0</v>
      </c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</row>
    <row r="19" spans="1:290" ht="12.75" customHeight="1" x14ac:dyDescent="0.2">
      <c r="A19" s="8" t="s">
        <v>47</v>
      </c>
      <c r="B19" s="17">
        <v>1016</v>
      </c>
      <c r="C19" s="18" t="s">
        <v>34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21">
        <v>0</v>
      </c>
      <c r="T19" s="10"/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21">
        <v>0</v>
      </c>
      <c r="AK19" s="10"/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21">
        <v>0</v>
      </c>
      <c r="BB19" s="10"/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21">
        <v>0</v>
      </c>
      <c r="BS19" s="10"/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21">
        <v>0</v>
      </c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</row>
    <row r="20" spans="1:290" ht="12.75" customHeight="1" x14ac:dyDescent="0.2">
      <c r="A20" s="8" t="s">
        <v>48</v>
      </c>
      <c r="B20" s="17">
        <v>1017</v>
      </c>
      <c r="C20" s="18" t="s">
        <v>34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21">
        <v>0</v>
      </c>
      <c r="T20" s="10"/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21">
        <v>0</v>
      </c>
      <c r="AK20" s="10"/>
      <c r="AL20" s="9">
        <v>273940911.55000001</v>
      </c>
      <c r="AM20" s="9">
        <v>0</v>
      </c>
      <c r="AN20" s="9">
        <v>6989207.6500000004</v>
      </c>
      <c r="AO20" s="9">
        <v>1060655.24</v>
      </c>
      <c r="AP20" s="9">
        <v>1903430.9</v>
      </c>
      <c r="AQ20" s="9">
        <v>74431032.24000001</v>
      </c>
      <c r="AR20" s="9">
        <v>18154795.850000001</v>
      </c>
      <c r="AS20" s="9">
        <v>76758.47</v>
      </c>
      <c r="AT20" s="9">
        <v>647403.08000000007</v>
      </c>
      <c r="AU20" s="9">
        <v>1756297.01</v>
      </c>
      <c r="AV20" s="9">
        <v>205663.01</v>
      </c>
      <c r="AW20" s="9">
        <v>171606.05000000002</v>
      </c>
      <c r="AX20" s="9">
        <v>9410767.3699999992</v>
      </c>
      <c r="AY20" s="9">
        <v>0</v>
      </c>
      <c r="AZ20" s="9">
        <v>0</v>
      </c>
      <c r="BA20" s="21">
        <v>388748528.42000002</v>
      </c>
      <c r="BB20" s="10"/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21">
        <v>0</v>
      </c>
      <c r="BS20" s="10"/>
      <c r="BT20" s="9">
        <v>273940911.55000001</v>
      </c>
      <c r="BU20" s="9">
        <v>0</v>
      </c>
      <c r="BV20" s="9">
        <v>6989207.6500000004</v>
      </c>
      <c r="BW20" s="9">
        <v>1060655.24</v>
      </c>
      <c r="BX20" s="9">
        <v>1903430.9</v>
      </c>
      <c r="BY20" s="9">
        <v>74431032.24000001</v>
      </c>
      <c r="BZ20" s="9">
        <v>18154795.850000001</v>
      </c>
      <c r="CA20" s="9">
        <v>76758.47</v>
      </c>
      <c r="CB20" s="9">
        <v>647403.08000000007</v>
      </c>
      <c r="CC20" s="9">
        <v>1756297.01</v>
      </c>
      <c r="CD20" s="9">
        <v>205663.01</v>
      </c>
      <c r="CE20" s="9">
        <v>171606.05000000002</v>
      </c>
      <c r="CF20" s="9">
        <v>9410767.3699999992</v>
      </c>
      <c r="CG20" s="9">
        <v>0</v>
      </c>
      <c r="CH20" s="9">
        <v>0</v>
      </c>
      <c r="CI20" s="21">
        <v>388748528.42000002</v>
      </c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</row>
    <row r="21" spans="1:290" ht="12.75" customHeight="1" x14ac:dyDescent="0.2">
      <c r="A21" s="8" t="s">
        <v>49</v>
      </c>
      <c r="B21" s="17">
        <v>1018</v>
      </c>
      <c r="C21" s="18" t="s">
        <v>34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21">
        <v>0</v>
      </c>
      <c r="T21" s="10"/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21">
        <v>0</v>
      </c>
      <c r="AK21" s="10"/>
      <c r="AL21" s="9">
        <v>57176565.039999999</v>
      </c>
      <c r="AM21" s="9">
        <v>0</v>
      </c>
      <c r="AN21" s="9">
        <v>4214579.1399999997</v>
      </c>
      <c r="AO21" s="9">
        <v>5824819.5599999996</v>
      </c>
      <c r="AP21" s="9">
        <v>3236562.66</v>
      </c>
      <c r="AQ21" s="9">
        <v>15043211.050000001</v>
      </c>
      <c r="AR21" s="9">
        <v>9379057.3399999999</v>
      </c>
      <c r="AS21" s="9">
        <v>641268.32000000007</v>
      </c>
      <c r="AT21" s="9">
        <v>78800.92</v>
      </c>
      <c r="AU21" s="9">
        <v>22481.360000000001</v>
      </c>
      <c r="AV21" s="9">
        <v>3031</v>
      </c>
      <c r="AW21" s="9">
        <v>0</v>
      </c>
      <c r="AX21" s="9">
        <v>262865.88</v>
      </c>
      <c r="AY21" s="9">
        <v>100832.39</v>
      </c>
      <c r="AZ21" s="9">
        <v>0</v>
      </c>
      <c r="BA21" s="21">
        <v>95984074.659999982</v>
      </c>
      <c r="BB21" s="10"/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21">
        <v>0</v>
      </c>
      <c r="BS21" s="10"/>
      <c r="BT21" s="9">
        <v>57176565.039999999</v>
      </c>
      <c r="BU21" s="9">
        <v>0</v>
      </c>
      <c r="BV21" s="9">
        <v>4214579.1399999997</v>
      </c>
      <c r="BW21" s="9">
        <v>5824819.5599999996</v>
      </c>
      <c r="BX21" s="9">
        <v>3236562.66</v>
      </c>
      <c r="BY21" s="9">
        <v>15043211.050000001</v>
      </c>
      <c r="BZ21" s="9">
        <v>9379057.3399999999</v>
      </c>
      <c r="CA21" s="9">
        <v>641268.32000000007</v>
      </c>
      <c r="CB21" s="9">
        <v>78800.92</v>
      </c>
      <c r="CC21" s="9">
        <v>22481.360000000001</v>
      </c>
      <c r="CD21" s="9">
        <v>3031</v>
      </c>
      <c r="CE21" s="9">
        <v>0</v>
      </c>
      <c r="CF21" s="9">
        <v>262865.88</v>
      </c>
      <c r="CG21" s="9">
        <v>100832.39</v>
      </c>
      <c r="CH21" s="9">
        <v>0</v>
      </c>
      <c r="CI21" s="21">
        <v>95984074.659999982</v>
      </c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</row>
    <row r="22" spans="1:290" ht="12.75" customHeight="1" x14ac:dyDescent="0.2">
      <c r="A22" s="8" t="s">
        <v>50</v>
      </c>
      <c r="B22" s="17">
        <v>1020</v>
      </c>
      <c r="C22" s="18" t="s">
        <v>34</v>
      </c>
      <c r="D22" s="9">
        <v>102004.37</v>
      </c>
      <c r="E22" s="9">
        <v>0</v>
      </c>
      <c r="F22" s="9">
        <v>0</v>
      </c>
      <c r="G22" s="9">
        <v>0</v>
      </c>
      <c r="H22" s="9">
        <v>0</v>
      </c>
      <c r="I22" s="9">
        <v>37383.43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21">
        <v>139387.79999999999</v>
      </c>
      <c r="T22" s="10"/>
      <c r="U22" s="9">
        <v>33247875.27</v>
      </c>
      <c r="V22" s="9">
        <v>10350</v>
      </c>
      <c r="W22" s="9">
        <v>21783.41</v>
      </c>
      <c r="X22" s="9">
        <v>945003.65</v>
      </c>
      <c r="Y22" s="9">
        <v>51000</v>
      </c>
      <c r="Z22" s="9">
        <v>1844182.88</v>
      </c>
      <c r="AA22" s="9">
        <v>4845633.09</v>
      </c>
      <c r="AB22" s="9">
        <v>0</v>
      </c>
      <c r="AC22" s="9">
        <v>0</v>
      </c>
      <c r="AD22" s="9">
        <v>656230.92000000004</v>
      </c>
      <c r="AE22" s="9">
        <v>-95118.99</v>
      </c>
      <c r="AF22" s="9">
        <v>0</v>
      </c>
      <c r="AG22" s="9">
        <v>163074.04999999999</v>
      </c>
      <c r="AH22" s="9">
        <v>518820.89</v>
      </c>
      <c r="AI22" s="9">
        <v>0</v>
      </c>
      <c r="AJ22" s="21">
        <v>42208835.169999994</v>
      </c>
      <c r="AK22" s="10"/>
      <c r="AL22" s="9">
        <v>1251256596.22</v>
      </c>
      <c r="AM22" s="9">
        <v>222065.51</v>
      </c>
      <c r="AN22" s="9">
        <v>55956505.829999998</v>
      </c>
      <c r="AO22" s="9">
        <v>32155550.350000001</v>
      </c>
      <c r="AP22" s="9">
        <v>65879558.810000002</v>
      </c>
      <c r="AQ22" s="9">
        <v>230404971.90000001</v>
      </c>
      <c r="AR22" s="9">
        <v>192418222.21000001</v>
      </c>
      <c r="AS22" s="9">
        <v>5810946.5300000003</v>
      </c>
      <c r="AT22" s="9">
        <v>364396176.26999998</v>
      </c>
      <c r="AU22" s="9">
        <v>94562187.849999994</v>
      </c>
      <c r="AV22" s="9">
        <v>826153.12</v>
      </c>
      <c r="AW22" s="9">
        <v>1970402.46</v>
      </c>
      <c r="AX22" s="9">
        <v>304718197.44999999</v>
      </c>
      <c r="AY22" s="9">
        <v>12403871.58</v>
      </c>
      <c r="AZ22" s="9">
        <v>953221.03</v>
      </c>
      <c r="BA22" s="21">
        <v>2613934627.1199999</v>
      </c>
      <c r="BB22" s="10"/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21">
        <v>0</v>
      </c>
      <c r="BS22" s="10"/>
      <c r="BT22" s="9">
        <v>1284606475.8600001</v>
      </c>
      <c r="BU22" s="9">
        <v>232415.51</v>
      </c>
      <c r="BV22" s="9">
        <v>55978289.239999995</v>
      </c>
      <c r="BW22" s="9">
        <v>33100554</v>
      </c>
      <c r="BX22" s="9">
        <v>65930558.810000002</v>
      </c>
      <c r="BY22" s="9">
        <v>232286538.21000001</v>
      </c>
      <c r="BZ22" s="9">
        <v>197263855.30000001</v>
      </c>
      <c r="CA22" s="9">
        <v>5810946.5300000003</v>
      </c>
      <c r="CB22" s="9">
        <v>364396176.26999998</v>
      </c>
      <c r="CC22" s="9">
        <v>95218418.769999996</v>
      </c>
      <c r="CD22" s="9">
        <v>731034.13</v>
      </c>
      <c r="CE22" s="9">
        <v>1970402.46</v>
      </c>
      <c r="CF22" s="9">
        <v>304881271.5</v>
      </c>
      <c r="CG22" s="9">
        <v>12922692.470000001</v>
      </c>
      <c r="CH22" s="9">
        <v>953221.03</v>
      </c>
      <c r="CI22" s="21">
        <v>2656282850.0900002</v>
      </c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</row>
    <row r="23" spans="1:290" ht="12.75" customHeight="1" x14ac:dyDescent="0.2">
      <c r="A23" s="8" t="s">
        <v>51</v>
      </c>
      <c r="B23" s="17">
        <v>1022</v>
      </c>
      <c r="C23" s="18" t="s">
        <v>34</v>
      </c>
      <c r="D23" s="9">
        <v>911789.14</v>
      </c>
      <c r="E23" s="9">
        <v>33010.18</v>
      </c>
      <c r="F23" s="9">
        <v>499.69</v>
      </c>
      <c r="G23" s="9">
        <v>0</v>
      </c>
      <c r="H23" s="9">
        <v>0</v>
      </c>
      <c r="I23" s="9">
        <v>112738.18</v>
      </c>
      <c r="J23" s="9">
        <v>18906.66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-29558.16</v>
      </c>
      <c r="Q23" s="9">
        <v>0</v>
      </c>
      <c r="R23" s="9">
        <v>0</v>
      </c>
      <c r="S23" s="21">
        <v>1047385.6899999998</v>
      </c>
      <c r="T23" s="10"/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21">
        <v>0</v>
      </c>
      <c r="AK23" s="10"/>
      <c r="AL23" s="9">
        <v>1068022097.7400086</v>
      </c>
      <c r="AM23" s="9">
        <v>2733503.43</v>
      </c>
      <c r="AN23" s="9">
        <v>39535833.109999999</v>
      </c>
      <c r="AO23" s="9">
        <v>22654761.269999996</v>
      </c>
      <c r="AP23" s="9">
        <v>26832151.390000001</v>
      </c>
      <c r="AQ23" s="9">
        <v>171426660.94000024</v>
      </c>
      <c r="AR23" s="9">
        <v>224587534.16999996</v>
      </c>
      <c r="AS23" s="9">
        <v>6948470.3600000003</v>
      </c>
      <c r="AT23" s="9">
        <v>3408987.51</v>
      </c>
      <c r="AU23" s="9">
        <v>62696688.280000001</v>
      </c>
      <c r="AV23" s="9">
        <v>222118.87</v>
      </c>
      <c r="AW23" s="9">
        <v>10339236.619999999</v>
      </c>
      <c r="AX23" s="9">
        <v>331558224.61000037</v>
      </c>
      <c r="AY23" s="9">
        <v>3128691.1900000004</v>
      </c>
      <c r="AZ23" s="9">
        <v>190118.46999999997</v>
      </c>
      <c r="BA23" s="21">
        <v>1974285077.9600089</v>
      </c>
      <c r="BB23" s="10"/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21">
        <v>0</v>
      </c>
      <c r="BS23" s="10"/>
      <c r="BT23" s="9">
        <v>1068933886.8800086</v>
      </c>
      <c r="BU23" s="9">
        <v>2766513.6100000003</v>
      </c>
      <c r="BV23" s="9">
        <v>39536332.799999997</v>
      </c>
      <c r="BW23" s="9">
        <v>22654761.269999996</v>
      </c>
      <c r="BX23" s="9">
        <v>26832151.390000001</v>
      </c>
      <c r="BY23" s="9">
        <v>171539399.12000024</v>
      </c>
      <c r="BZ23" s="9">
        <v>224606440.82999995</v>
      </c>
      <c r="CA23" s="9">
        <v>6948470.3600000003</v>
      </c>
      <c r="CB23" s="9">
        <v>3408987.51</v>
      </c>
      <c r="CC23" s="9">
        <v>62696688.280000001</v>
      </c>
      <c r="CD23" s="9">
        <v>222118.87</v>
      </c>
      <c r="CE23" s="9">
        <v>10339236.619999999</v>
      </c>
      <c r="CF23" s="9">
        <v>331528666.45000035</v>
      </c>
      <c r="CG23" s="9">
        <v>3128691.1900000004</v>
      </c>
      <c r="CH23" s="9">
        <v>190118.46999999997</v>
      </c>
      <c r="CI23" s="21">
        <v>1975332463.6500087</v>
      </c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</row>
    <row r="24" spans="1:290" ht="12.75" customHeight="1" x14ac:dyDescent="0.2">
      <c r="A24" s="8" t="s">
        <v>52</v>
      </c>
      <c r="B24" s="17">
        <v>1025</v>
      </c>
      <c r="C24" s="18" t="s">
        <v>34</v>
      </c>
      <c r="D24" s="9">
        <v>-1759.62</v>
      </c>
      <c r="E24" s="9">
        <v>0</v>
      </c>
      <c r="F24" s="9">
        <v>0</v>
      </c>
      <c r="G24" s="9">
        <v>0</v>
      </c>
      <c r="H24" s="9">
        <v>0</v>
      </c>
      <c r="I24" s="9">
        <v>1358.78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21">
        <v>-400.83999999999992</v>
      </c>
      <c r="T24" s="10"/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21">
        <v>0</v>
      </c>
      <c r="AK24" s="10"/>
      <c r="AL24" s="9">
        <v>111310236.329999</v>
      </c>
      <c r="AM24" s="9">
        <v>0</v>
      </c>
      <c r="AN24" s="9">
        <v>4067304.56</v>
      </c>
      <c r="AO24" s="9">
        <v>874672.49</v>
      </c>
      <c r="AP24" s="9">
        <v>3317118.09</v>
      </c>
      <c r="AQ24" s="9">
        <v>28208767.66</v>
      </c>
      <c r="AR24" s="9">
        <v>1853596.22</v>
      </c>
      <c r="AS24" s="9">
        <v>-48968.87</v>
      </c>
      <c r="AT24" s="9">
        <v>11806556.8400001</v>
      </c>
      <c r="AU24" s="9">
        <v>449833.71</v>
      </c>
      <c r="AV24" s="9">
        <v>-5367.95</v>
      </c>
      <c r="AW24" s="9">
        <v>3191160.73</v>
      </c>
      <c r="AX24" s="9">
        <v>424038.81</v>
      </c>
      <c r="AY24" s="9">
        <v>541512.92000000004</v>
      </c>
      <c r="AZ24" s="9">
        <v>286385.37</v>
      </c>
      <c r="BA24" s="21">
        <v>166276846.9099991</v>
      </c>
      <c r="BB24" s="10"/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21">
        <v>0</v>
      </c>
      <c r="BS24" s="10"/>
      <c r="BT24" s="9">
        <v>111308476.709999</v>
      </c>
      <c r="BU24" s="9">
        <v>0</v>
      </c>
      <c r="BV24" s="9">
        <v>4067304.56</v>
      </c>
      <c r="BW24" s="9">
        <v>874672.49</v>
      </c>
      <c r="BX24" s="9">
        <v>3317118.09</v>
      </c>
      <c r="BY24" s="9">
        <v>28210126.440000001</v>
      </c>
      <c r="BZ24" s="9">
        <v>1853596.22</v>
      </c>
      <c r="CA24" s="9">
        <v>-48968.87</v>
      </c>
      <c r="CB24" s="9">
        <v>11806556.8400001</v>
      </c>
      <c r="CC24" s="9">
        <v>449833.71</v>
      </c>
      <c r="CD24" s="9">
        <v>-5367.95</v>
      </c>
      <c r="CE24" s="9">
        <v>3191160.73</v>
      </c>
      <c r="CF24" s="9">
        <v>424038.81</v>
      </c>
      <c r="CG24" s="9">
        <v>541512.92000000004</v>
      </c>
      <c r="CH24" s="9">
        <v>286385.37</v>
      </c>
      <c r="CI24" s="21">
        <v>166276446.0699991</v>
      </c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</row>
    <row r="25" spans="1:290" ht="12.75" customHeight="1" x14ac:dyDescent="0.2">
      <c r="A25" s="8" t="s">
        <v>53</v>
      </c>
      <c r="B25" s="17">
        <v>1027</v>
      </c>
      <c r="C25" s="18" t="s">
        <v>34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21">
        <v>0</v>
      </c>
      <c r="T25" s="10"/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21">
        <v>0</v>
      </c>
      <c r="AK25" s="10"/>
      <c r="AL25" s="9">
        <v>402694102.24999964</v>
      </c>
      <c r="AM25" s="9">
        <v>1188934.3599999999</v>
      </c>
      <c r="AN25" s="9">
        <v>3972627.36</v>
      </c>
      <c r="AO25" s="9">
        <v>7316407.7199999988</v>
      </c>
      <c r="AP25" s="9">
        <v>27941668.969999999</v>
      </c>
      <c r="AQ25" s="9">
        <v>61432917.859999985</v>
      </c>
      <c r="AR25" s="9">
        <v>83507431.209999993</v>
      </c>
      <c r="AS25" s="9">
        <v>179952.96</v>
      </c>
      <c r="AT25" s="9">
        <v>1697090.59</v>
      </c>
      <c r="AU25" s="9">
        <v>39399848.030000001</v>
      </c>
      <c r="AV25" s="9">
        <v>151060.25000000003</v>
      </c>
      <c r="AW25" s="9">
        <v>3518382.52</v>
      </c>
      <c r="AX25" s="9">
        <v>129151736.89600003</v>
      </c>
      <c r="AY25" s="9">
        <v>1964554.09</v>
      </c>
      <c r="AZ25" s="9">
        <v>592755.18999999994</v>
      </c>
      <c r="BA25" s="21">
        <v>764709470.25599992</v>
      </c>
      <c r="BB25" s="10"/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21">
        <v>0</v>
      </c>
      <c r="BS25" s="10"/>
      <c r="BT25" s="9">
        <v>402694102.24999964</v>
      </c>
      <c r="BU25" s="9">
        <v>1188934.3599999999</v>
      </c>
      <c r="BV25" s="9">
        <v>3972627.36</v>
      </c>
      <c r="BW25" s="9">
        <v>7316407.7199999988</v>
      </c>
      <c r="BX25" s="9">
        <v>27941668.969999999</v>
      </c>
      <c r="BY25" s="9">
        <v>61432917.859999985</v>
      </c>
      <c r="BZ25" s="9">
        <v>83507431.209999993</v>
      </c>
      <c r="CA25" s="9">
        <v>179952.96</v>
      </c>
      <c r="CB25" s="9">
        <v>1697090.59</v>
      </c>
      <c r="CC25" s="9">
        <v>39399848.030000001</v>
      </c>
      <c r="CD25" s="9">
        <v>151060.25000000003</v>
      </c>
      <c r="CE25" s="9">
        <v>3518382.52</v>
      </c>
      <c r="CF25" s="9">
        <v>129151736.89600003</v>
      </c>
      <c r="CG25" s="9">
        <v>1964554.09</v>
      </c>
      <c r="CH25" s="9">
        <v>592755.18999999994</v>
      </c>
      <c r="CI25" s="21">
        <v>764709470.25599992</v>
      </c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</row>
    <row r="26" spans="1:290" ht="12.75" customHeight="1" x14ac:dyDescent="0.2">
      <c r="A26" s="8" t="s">
        <v>54</v>
      </c>
      <c r="B26" s="17">
        <v>1028</v>
      </c>
      <c r="C26" s="18" t="s">
        <v>34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21">
        <v>0</v>
      </c>
      <c r="T26" s="10"/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21">
        <v>0</v>
      </c>
      <c r="AK26" s="10"/>
      <c r="AL26" s="9">
        <v>160021001.74598411</v>
      </c>
      <c r="AM26" s="9">
        <v>0</v>
      </c>
      <c r="AN26" s="9">
        <v>683187.59594747797</v>
      </c>
      <c r="AO26" s="9">
        <v>140061.13163799999</v>
      </c>
      <c r="AP26" s="9">
        <v>46027.282509500001</v>
      </c>
      <c r="AQ26" s="9">
        <v>35225952.478575721</v>
      </c>
      <c r="AR26" s="9">
        <v>14568951.108382799</v>
      </c>
      <c r="AS26" s="9">
        <v>0</v>
      </c>
      <c r="AT26" s="9">
        <v>76131.8637972</v>
      </c>
      <c r="AU26" s="9">
        <v>941644.42447166005</v>
      </c>
      <c r="AV26" s="9">
        <v>439175.65522259998</v>
      </c>
      <c r="AW26" s="9">
        <v>77492.300078</v>
      </c>
      <c r="AX26" s="9">
        <v>2792424.38428208</v>
      </c>
      <c r="AY26" s="9">
        <v>44805.929842899997</v>
      </c>
      <c r="AZ26" s="9">
        <v>0</v>
      </c>
      <c r="BA26" s="21">
        <v>215056855.90073198</v>
      </c>
      <c r="BB26" s="10"/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21">
        <v>0</v>
      </c>
      <c r="BS26" s="10"/>
      <c r="BT26" s="9">
        <v>160021001.74598411</v>
      </c>
      <c r="BU26" s="9">
        <v>0</v>
      </c>
      <c r="BV26" s="9">
        <v>683187.59594747797</v>
      </c>
      <c r="BW26" s="9">
        <v>140061.13163799999</v>
      </c>
      <c r="BX26" s="9">
        <v>46027.282509500001</v>
      </c>
      <c r="BY26" s="9">
        <v>35225952.478575721</v>
      </c>
      <c r="BZ26" s="9">
        <v>14568951.108382799</v>
      </c>
      <c r="CA26" s="9">
        <v>0</v>
      </c>
      <c r="CB26" s="9">
        <v>76131.8637972</v>
      </c>
      <c r="CC26" s="9">
        <v>941644.42447166005</v>
      </c>
      <c r="CD26" s="9">
        <v>439175.65522259998</v>
      </c>
      <c r="CE26" s="9">
        <v>77492.300078</v>
      </c>
      <c r="CF26" s="9">
        <v>2792424.38428208</v>
      </c>
      <c r="CG26" s="9">
        <v>44805.929842899997</v>
      </c>
      <c r="CH26" s="9">
        <v>0</v>
      </c>
      <c r="CI26" s="21">
        <v>215056855.90073198</v>
      </c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</row>
    <row r="27" spans="1:290" ht="12.75" customHeight="1" x14ac:dyDescent="0.2">
      <c r="A27" s="8" t="s">
        <v>55</v>
      </c>
      <c r="B27" s="17">
        <v>1030</v>
      </c>
      <c r="C27" s="18" t="s">
        <v>34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21">
        <v>0</v>
      </c>
      <c r="T27" s="10"/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21">
        <v>0</v>
      </c>
      <c r="AK27" s="10"/>
      <c r="AL27" s="9">
        <v>638504834.97000706</v>
      </c>
      <c r="AM27" s="9">
        <v>0</v>
      </c>
      <c r="AN27" s="9">
        <v>7585459.1099999994</v>
      </c>
      <c r="AO27" s="9">
        <v>731663.44</v>
      </c>
      <c r="AP27" s="9">
        <v>634930.27</v>
      </c>
      <c r="AQ27" s="9">
        <v>153353118.47000244</v>
      </c>
      <c r="AR27" s="9">
        <v>6628498.339999998</v>
      </c>
      <c r="AS27" s="9">
        <v>17501.98</v>
      </c>
      <c r="AT27" s="9">
        <v>2348510.0500000003</v>
      </c>
      <c r="AU27" s="9">
        <v>1259242.05</v>
      </c>
      <c r="AV27" s="9">
        <v>35092.67</v>
      </c>
      <c r="AW27" s="9">
        <v>0</v>
      </c>
      <c r="AX27" s="9">
        <v>6165821.5600000005</v>
      </c>
      <c r="AY27" s="9">
        <v>0</v>
      </c>
      <c r="AZ27" s="9">
        <v>24040.860000000008</v>
      </c>
      <c r="BA27" s="21">
        <v>817288713.7700094</v>
      </c>
      <c r="BB27" s="10"/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21">
        <v>0</v>
      </c>
      <c r="BS27" s="10"/>
      <c r="BT27" s="9">
        <v>638504834.97000706</v>
      </c>
      <c r="BU27" s="9">
        <v>0</v>
      </c>
      <c r="BV27" s="9">
        <v>7585459.1099999994</v>
      </c>
      <c r="BW27" s="9">
        <v>731663.44</v>
      </c>
      <c r="BX27" s="9">
        <v>634930.27</v>
      </c>
      <c r="BY27" s="9">
        <v>153353118.47000244</v>
      </c>
      <c r="BZ27" s="9">
        <v>6628498.339999998</v>
      </c>
      <c r="CA27" s="9">
        <v>17501.98</v>
      </c>
      <c r="CB27" s="9">
        <v>2348510.0500000003</v>
      </c>
      <c r="CC27" s="9">
        <v>1259242.05</v>
      </c>
      <c r="CD27" s="9">
        <v>35092.67</v>
      </c>
      <c r="CE27" s="9">
        <v>0</v>
      </c>
      <c r="CF27" s="9">
        <v>6165821.5600000005</v>
      </c>
      <c r="CG27" s="9">
        <v>0</v>
      </c>
      <c r="CH27" s="9">
        <v>24040.860000000008</v>
      </c>
      <c r="CI27" s="21">
        <v>817288713.7700094</v>
      </c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</row>
    <row r="28" spans="1:290" ht="12.75" customHeight="1" x14ac:dyDescent="0.2">
      <c r="A28" s="8" t="s">
        <v>56</v>
      </c>
      <c r="B28" s="17">
        <v>1031</v>
      </c>
      <c r="C28" s="18" t="s">
        <v>34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21">
        <v>0</v>
      </c>
      <c r="T28" s="10"/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1">
        <v>0</v>
      </c>
      <c r="AK28" s="10"/>
      <c r="AL28" s="9">
        <v>60668839.280000001</v>
      </c>
      <c r="AM28" s="9">
        <v>0</v>
      </c>
      <c r="AN28" s="9">
        <v>0</v>
      </c>
      <c r="AO28" s="9">
        <v>0</v>
      </c>
      <c r="AP28" s="9">
        <v>0</v>
      </c>
      <c r="AQ28" s="9">
        <v>5196046.99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21">
        <v>65864886.270000003</v>
      </c>
      <c r="BB28" s="10"/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21">
        <v>0</v>
      </c>
      <c r="BS28" s="10"/>
      <c r="BT28" s="9">
        <v>60668839.280000001</v>
      </c>
      <c r="BU28" s="9">
        <v>0</v>
      </c>
      <c r="BV28" s="9">
        <v>0</v>
      </c>
      <c r="BW28" s="9">
        <v>0</v>
      </c>
      <c r="BX28" s="9">
        <v>0</v>
      </c>
      <c r="BY28" s="9">
        <v>5196046.99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21">
        <v>65864886.270000003</v>
      </c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</row>
    <row r="29" spans="1:290" ht="12.75" customHeight="1" x14ac:dyDescent="0.2">
      <c r="A29" s="8" t="s">
        <v>57</v>
      </c>
      <c r="B29" s="17">
        <v>1032</v>
      </c>
      <c r="C29" s="18" t="s">
        <v>34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21">
        <v>0</v>
      </c>
      <c r="T29" s="10"/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21">
        <v>0</v>
      </c>
      <c r="AK29" s="10"/>
      <c r="AL29" s="9">
        <v>526021242.11999828</v>
      </c>
      <c r="AM29" s="9">
        <v>0</v>
      </c>
      <c r="AN29" s="9">
        <v>2848825.4600000014</v>
      </c>
      <c r="AO29" s="9">
        <v>1117974.81</v>
      </c>
      <c r="AP29" s="9">
        <v>157997.72</v>
      </c>
      <c r="AQ29" s="9">
        <v>72885926.73000057</v>
      </c>
      <c r="AR29" s="9">
        <v>10613586.890000001</v>
      </c>
      <c r="AS29" s="9">
        <v>206868.4</v>
      </c>
      <c r="AT29" s="9">
        <v>2037395.9499999997</v>
      </c>
      <c r="AU29" s="9">
        <v>7553951.6900000023</v>
      </c>
      <c r="AV29" s="9">
        <v>129696.15000000002</v>
      </c>
      <c r="AW29" s="9">
        <v>16125</v>
      </c>
      <c r="AX29" s="9">
        <v>29833410.639999971</v>
      </c>
      <c r="AY29" s="9">
        <v>0</v>
      </c>
      <c r="AZ29" s="9">
        <v>0</v>
      </c>
      <c r="BA29" s="21">
        <v>653423001.55999887</v>
      </c>
      <c r="BB29" s="10"/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21">
        <v>0</v>
      </c>
      <c r="BS29" s="10"/>
      <c r="BT29" s="9">
        <v>526021242.11999828</v>
      </c>
      <c r="BU29" s="9">
        <v>0</v>
      </c>
      <c r="BV29" s="9">
        <v>2848825.4600000014</v>
      </c>
      <c r="BW29" s="9">
        <v>1117974.81</v>
      </c>
      <c r="BX29" s="9">
        <v>157997.72</v>
      </c>
      <c r="BY29" s="9">
        <v>72885926.73000057</v>
      </c>
      <c r="BZ29" s="9">
        <v>10613586.890000001</v>
      </c>
      <c r="CA29" s="9">
        <v>206868.4</v>
      </c>
      <c r="CB29" s="9">
        <v>2037395.9499999997</v>
      </c>
      <c r="CC29" s="9">
        <v>7553951.6900000023</v>
      </c>
      <c r="CD29" s="9">
        <v>129696.15000000002</v>
      </c>
      <c r="CE29" s="9">
        <v>16125</v>
      </c>
      <c r="CF29" s="9">
        <v>29833410.639999971</v>
      </c>
      <c r="CG29" s="9">
        <v>0</v>
      </c>
      <c r="CH29" s="9">
        <v>0</v>
      </c>
      <c r="CI29" s="21">
        <v>653423001.55999887</v>
      </c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</row>
    <row r="30" spans="1:290" ht="12.75" customHeight="1" x14ac:dyDescent="0.2">
      <c r="A30" s="8" t="s">
        <v>58</v>
      </c>
      <c r="B30" s="17">
        <v>1034</v>
      </c>
      <c r="C30" s="18" t="s">
        <v>34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21">
        <v>0</v>
      </c>
      <c r="T30" s="10"/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21">
        <v>0</v>
      </c>
      <c r="AK30" s="10"/>
      <c r="AL30" s="9">
        <v>14331938.519999994</v>
      </c>
      <c r="AM30" s="9">
        <v>0</v>
      </c>
      <c r="AN30" s="9">
        <v>67133.94</v>
      </c>
      <c r="AO30" s="9">
        <v>53877.78</v>
      </c>
      <c r="AP30" s="9">
        <v>0</v>
      </c>
      <c r="AQ30" s="9">
        <v>1747715.17</v>
      </c>
      <c r="AR30" s="9">
        <v>14392.09</v>
      </c>
      <c r="AS30" s="9">
        <v>0</v>
      </c>
      <c r="AT30" s="9">
        <v>2396551.56</v>
      </c>
      <c r="AU30" s="9">
        <v>0</v>
      </c>
      <c r="AV30" s="9">
        <v>0</v>
      </c>
      <c r="AW30" s="9">
        <v>0</v>
      </c>
      <c r="AX30" s="9">
        <v>120988.71</v>
      </c>
      <c r="AY30" s="9">
        <v>0</v>
      </c>
      <c r="AZ30" s="9">
        <v>0</v>
      </c>
      <c r="BA30" s="21">
        <v>18732597.769999992</v>
      </c>
      <c r="BB30" s="10"/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21">
        <v>0</v>
      </c>
      <c r="BS30" s="10"/>
      <c r="BT30" s="9">
        <v>14331938.519999994</v>
      </c>
      <c r="BU30" s="9">
        <v>0</v>
      </c>
      <c r="BV30" s="9">
        <v>67133.94</v>
      </c>
      <c r="BW30" s="9">
        <v>53877.78</v>
      </c>
      <c r="BX30" s="9">
        <v>0</v>
      </c>
      <c r="BY30" s="9">
        <v>1747715.17</v>
      </c>
      <c r="BZ30" s="9">
        <v>14392.09</v>
      </c>
      <c r="CA30" s="9">
        <v>0</v>
      </c>
      <c r="CB30" s="9">
        <v>2396551.56</v>
      </c>
      <c r="CC30" s="9">
        <v>0</v>
      </c>
      <c r="CD30" s="9">
        <v>0</v>
      </c>
      <c r="CE30" s="9">
        <v>0</v>
      </c>
      <c r="CF30" s="9">
        <v>120988.71</v>
      </c>
      <c r="CG30" s="9">
        <v>0</v>
      </c>
      <c r="CH30" s="9">
        <v>0</v>
      </c>
      <c r="CI30" s="21">
        <v>18732597.769999992</v>
      </c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</row>
    <row r="31" spans="1:290" ht="12.75" customHeight="1" x14ac:dyDescent="0.2">
      <c r="A31" s="8" t="s">
        <v>59</v>
      </c>
      <c r="B31" s="17">
        <v>1035</v>
      </c>
      <c r="C31" s="18" t="s">
        <v>34</v>
      </c>
      <c r="D31" s="9">
        <v>827407.39</v>
      </c>
      <c r="E31" s="9">
        <v>0</v>
      </c>
      <c r="F31" s="9">
        <v>0</v>
      </c>
      <c r="G31" s="9">
        <v>0</v>
      </c>
      <c r="H31" s="9">
        <v>0</v>
      </c>
      <c r="I31" s="9">
        <v>103788.66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21">
        <v>931196.05</v>
      </c>
      <c r="T31" s="10"/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21">
        <v>0</v>
      </c>
      <c r="AK31" s="10"/>
      <c r="AL31" s="9">
        <v>1436118208.21</v>
      </c>
      <c r="AM31" s="9">
        <v>14018673.33</v>
      </c>
      <c r="AN31" s="9">
        <v>67435913.480000004</v>
      </c>
      <c r="AO31" s="9">
        <v>37099099.380000003</v>
      </c>
      <c r="AP31" s="9">
        <v>1625583.21</v>
      </c>
      <c r="AQ31" s="9">
        <v>143996622.19999999</v>
      </c>
      <c r="AR31" s="9">
        <v>42215103.479999997</v>
      </c>
      <c r="AS31" s="9">
        <v>8145.77</v>
      </c>
      <c r="AT31" s="9">
        <v>18038077.370000001</v>
      </c>
      <c r="AU31" s="9">
        <v>8021123.21</v>
      </c>
      <c r="AV31" s="9">
        <v>40802.410000000003</v>
      </c>
      <c r="AW31" s="9">
        <v>420434.98</v>
      </c>
      <c r="AX31" s="9">
        <v>41262970.579999998</v>
      </c>
      <c r="AY31" s="9">
        <v>0</v>
      </c>
      <c r="AZ31" s="9">
        <v>0</v>
      </c>
      <c r="BA31" s="21">
        <v>1810300757.6100001</v>
      </c>
      <c r="BB31" s="10"/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21">
        <v>0</v>
      </c>
      <c r="BS31" s="10"/>
      <c r="BT31" s="9">
        <v>1436945615.6000001</v>
      </c>
      <c r="BU31" s="9">
        <v>14018673.33</v>
      </c>
      <c r="BV31" s="9">
        <v>67435913.480000004</v>
      </c>
      <c r="BW31" s="9">
        <v>37099099.380000003</v>
      </c>
      <c r="BX31" s="9">
        <v>1625583.21</v>
      </c>
      <c r="BY31" s="9">
        <v>144100410.85999998</v>
      </c>
      <c r="BZ31" s="9">
        <v>42215103.479999997</v>
      </c>
      <c r="CA31" s="9">
        <v>8145.77</v>
      </c>
      <c r="CB31" s="9">
        <v>18038077.370000001</v>
      </c>
      <c r="CC31" s="9">
        <v>8021123.21</v>
      </c>
      <c r="CD31" s="9">
        <v>40802.410000000003</v>
      </c>
      <c r="CE31" s="9">
        <v>420434.98</v>
      </c>
      <c r="CF31" s="9">
        <v>41262970.579999998</v>
      </c>
      <c r="CG31" s="9">
        <v>0</v>
      </c>
      <c r="CH31" s="9">
        <v>0</v>
      </c>
      <c r="CI31" s="21">
        <v>1811231953.6600001</v>
      </c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</row>
    <row r="32" spans="1:290" ht="12.75" customHeight="1" x14ac:dyDescent="0.2">
      <c r="A32" s="8" t="s">
        <v>60</v>
      </c>
      <c r="B32" s="17">
        <v>1036</v>
      </c>
      <c r="C32" s="18" t="s">
        <v>34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21">
        <v>0</v>
      </c>
      <c r="T32" s="10"/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21">
        <v>0</v>
      </c>
      <c r="AK32" s="10"/>
      <c r="AL32" s="9">
        <v>340385596.5599978</v>
      </c>
      <c r="AM32" s="9">
        <v>0</v>
      </c>
      <c r="AN32" s="9">
        <v>340300.46000000014</v>
      </c>
      <c r="AO32" s="9">
        <v>88403.87</v>
      </c>
      <c r="AP32" s="9">
        <v>445900.2</v>
      </c>
      <c r="AQ32" s="9">
        <v>65839424.889999799</v>
      </c>
      <c r="AR32" s="9">
        <v>8405719.3000000045</v>
      </c>
      <c r="AS32" s="9">
        <v>33224789.380000405</v>
      </c>
      <c r="AT32" s="9">
        <v>135919.16</v>
      </c>
      <c r="AU32" s="9">
        <v>3021794.350000002</v>
      </c>
      <c r="AV32" s="9">
        <v>17470.419999999998</v>
      </c>
      <c r="AW32" s="9">
        <v>9020.02</v>
      </c>
      <c r="AX32" s="9">
        <v>8085441.3099999893</v>
      </c>
      <c r="AY32" s="9">
        <v>0</v>
      </c>
      <c r="AZ32" s="9">
        <v>0</v>
      </c>
      <c r="BA32" s="21">
        <v>459999779.91999805</v>
      </c>
      <c r="BB32" s="10"/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21">
        <v>0</v>
      </c>
      <c r="BS32" s="10"/>
      <c r="BT32" s="9">
        <v>340385596.5599978</v>
      </c>
      <c r="BU32" s="9">
        <v>0</v>
      </c>
      <c r="BV32" s="9">
        <v>340300.46000000014</v>
      </c>
      <c r="BW32" s="9">
        <v>88403.87</v>
      </c>
      <c r="BX32" s="9">
        <v>445900.2</v>
      </c>
      <c r="BY32" s="9">
        <v>65839424.889999799</v>
      </c>
      <c r="BZ32" s="9">
        <v>8405719.3000000045</v>
      </c>
      <c r="CA32" s="9">
        <v>33224789.380000405</v>
      </c>
      <c r="CB32" s="9">
        <v>135919.16</v>
      </c>
      <c r="CC32" s="9">
        <v>3021794.350000002</v>
      </c>
      <c r="CD32" s="9">
        <v>17470.419999999998</v>
      </c>
      <c r="CE32" s="9">
        <v>9020.02</v>
      </c>
      <c r="CF32" s="9">
        <v>8085441.3099999893</v>
      </c>
      <c r="CG32" s="9">
        <v>0</v>
      </c>
      <c r="CH32" s="9">
        <v>0</v>
      </c>
      <c r="CI32" s="21">
        <v>459999779.91999805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</row>
    <row r="33" spans="1:290" ht="12.75" customHeight="1" x14ac:dyDescent="0.2">
      <c r="A33" s="8" t="s">
        <v>61</v>
      </c>
      <c r="B33" s="17">
        <v>1037</v>
      </c>
      <c r="C33" s="18" t="s">
        <v>34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21">
        <v>0</v>
      </c>
      <c r="T33" s="10"/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21">
        <v>0</v>
      </c>
      <c r="AK33" s="10"/>
      <c r="AL33" s="9">
        <v>176140388.57000294</v>
      </c>
      <c r="AM33" s="9">
        <v>4742.51</v>
      </c>
      <c r="AN33" s="9">
        <v>79917.130000000034</v>
      </c>
      <c r="AO33" s="9">
        <v>7417.99</v>
      </c>
      <c r="AP33" s="9">
        <v>245525.46999999997</v>
      </c>
      <c r="AQ33" s="9">
        <v>17381018.410000231</v>
      </c>
      <c r="AR33" s="9">
        <v>563683.67999999982</v>
      </c>
      <c r="AS33" s="9">
        <v>0</v>
      </c>
      <c r="AT33" s="9">
        <v>-6975.8499999999995</v>
      </c>
      <c r="AU33" s="9">
        <v>17785.23</v>
      </c>
      <c r="AV33" s="9">
        <v>2177331.3500000043</v>
      </c>
      <c r="AW33" s="9">
        <v>0</v>
      </c>
      <c r="AX33" s="9">
        <v>67205.210000000006</v>
      </c>
      <c r="AY33" s="9">
        <v>5747.59</v>
      </c>
      <c r="AZ33" s="9">
        <v>0</v>
      </c>
      <c r="BA33" s="21">
        <v>196683787.29000318</v>
      </c>
      <c r="BB33" s="10"/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21">
        <v>0</v>
      </c>
      <c r="BS33" s="10"/>
      <c r="BT33" s="9">
        <v>176140388.57000294</v>
      </c>
      <c r="BU33" s="9">
        <v>4742.51</v>
      </c>
      <c r="BV33" s="9">
        <v>79917.130000000034</v>
      </c>
      <c r="BW33" s="9">
        <v>7417.99</v>
      </c>
      <c r="BX33" s="9">
        <v>245525.46999999997</v>
      </c>
      <c r="BY33" s="9">
        <v>17381018.410000231</v>
      </c>
      <c r="BZ33" s="9">
        <v>563683.67999999982</v>
      </c>
      <c r="CA33" s="9">
        <v>0</v>
      </c>
      <c r="CB33" s="9">
        <v>-6975.8499999999995</v>
      </c>
      <c r="CC33" s="9">
        <v>17785.23</v>
      </c>
      <c r="CD33" s="9">
        <v>2177331.3500000043</v>
      </c>
      <c r="CE33" s="9">
        <v>0</v>
      </c>
      <c r="CF33" s="9">
        <v>67205.210000000006</v>
      </c>
      <c r="CG33" s="9">
        <v>5747.59</v>
      </c>
      <c r="CH33" s="9">
        <v>0</v>
      </c>
      <c r="CI33" s="21">
        <v>196683787.29000318</v>
      </c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</row>
    <row r="34" spans="1:290" ht="12.75" customHeight="1" x14ac:dyDescent="0.2">
      <c r="A34" s="8" t="s">
        <v>62</v>
      </c>
      <c r="B34" s="17">
        <v>1038</v>
      </c>
      <c r="C34" s="18" t="s">
        <v>34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21">
        <v>0</v>
      </c>
      <c r="T34" s="10"/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21">
        <v>0</v>
      </c>
      <c r="AK34" s="10"/>
      <c r="AL34" s="9">
        <v>26881361.07</v>
      </c>
      <c r="AM34" s="9">
        <v>0</v>
      </c>
      <c r="AN34" s="9">
        <v>0</v>
      </c>
      <c r="AO34" s="9">
        <v>0</v>
      </c>
      <c r="AP34" s="9">
        <v>0</v>
      </c>
      <c r="AQ34" s="9">
        <v>2166676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21">
        <v>29048037.07</v>
      </c>
      <c r="BB34" s="10"/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21">
        <v>0</v>
      </c>
      <c r="BS34" s="10"/>
      <c r="BT34" s="9">
        <v>26881361.07</v>
      </c>
      <c r="BU34" s="9">
        <v>0</v>
      </c>
      <c r="BV34" s="9">
        <v>0</v>
      </c>
      <c r="BW34" s="9">
        <v>0</v>
      </c>
      <c r="BX34" s="9">
        <v>0</v>
      </c>
      <c r="BY34" s="9">
        <v>2166676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21">
        <v>29048037.07</v>
      </c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</row>
    <row r="35" spans="1:290" ht="12.75" customHeight="1" x14ac:dyDescent="0.2">
      <c r="A35" s="8" t="s">
        <v>63</v>
      </c>
      <c r="B35" s="17">
        <v>1039</v>
      </c>
      <c r="C35" s="18" t="s">
        <v>34</v>
      </c>
      <c r="D35" s="9">
        <v>0</v>
      </c>
      <c r="E35" s="9">
        <v>0</v>
      </c>
      <c r="F35" s="9">
        <v>0</v>
      </c>
      <c r="G35" s="9">
        <v>314647</v>
      </c>
      <c r="H35" s="9">
        <v>57232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21">
        <v>371879</v>
      </c>
      <c r="T35" s="10"/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21">
        <v>0</v>
      </c>
      <c r="AK35" s="10"/>
      <c r="AL35" s="9">
        <v>56697241.419999957</v>
      </c>
      <c r="AM35" s="9">
        <v>0</v>
      </c>
      <c r="AN35" s="9">
        <v>924212</v>
      </c>
      <c r="AO35" s="9">
        <v>787284</v>
      </c>
      <c r="AP35" s="9">
        <v>53533322</v>
      </c>
      <c r="AQ35" s="9">
        <v>10768721</v>
      </c>
      <c r="AR35" s="9">
        <v>2088008</v>
      </c>
      <c r="AS35" s="9">
        <v>15</v>
      </c>
      <c r="AT35" s="9">
        <v>123544</v>
      </c>
      <c r="AU35" s="9">
        <v>12237425</v>
      </c>
      <c r="AV35" s="9">
        <v>19664</v>
      </c>
      <c r="AW35" s="9">
        <v>116580</v>
      </c>
      <c r="AX35" s="9">
        <v>50981568</v>
      </c>
      <c r="AY35" s="9">
        <v>42713</v>
      </c>
      <c r="AZ35" s="9">
        <v>0</v>
      </c>
      <c r="BA35" s="21">
        <v>188320297.41999996</v>
      </c>
      <c r="BB35" s="10"/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21">
        <v>0</v>
      </c>
      <c r="BS35" s="10"/>
      <c r="BT35" s="9">
        <v>56697241.419999957</v>
      </c>
      <c r="BU35" s="9">
        <v>0</v>
      </c>
      <c r="BV35" s="9">
        <v>924212</v>
      </c>
      <c r="BW35" s="9">
        <v>1101931</v>
      </c>
      <c r="BX35" s="9">
        <v>53590554</v>
      </c>
      <c r="BY35" s="9">
        <v>10768721</v>
      </c>
      <c r="BZ35" s="9">
        <v>2088008</v>
      </c>
      <c r="CA35" s="9">
        <v>15</v>
      </c>
      <c r="CB35" s="9">
        <v>123544</v>
      </c>
      <c r="CC35" s="9">
        <v>12237425</v>
      </c>
      <c r="CD35" s="9">
        <v>19664</v>
      </c>
      <c r="CE35" s="9">
        <v>116580</v>
      </c>
      <c r="CF35" s="9">
        <v>50981568</v>
      </c>
      <c r="CG35" s="9">
        <v>42713</v>
      </c>
      <c r="CH35" s="9">
        <v>0</v>
      </c>
      <c r="CI35" s="21">
        <v>188692176.41999996</v>
      </c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</row>
    <row r="36" spans="1:290" ht="12.75" customHeight="1" x14ac:dyDescent="0.2">
      <c r="A36" s="8" t="s">
        <v>64</v>
      </c>
      <c r="B36" s="17">
        <v>1040</v>
      </c>
      <c r="C36" s="18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21">
        <v>0</v>
      </c>
      <c r="T36" s="10"/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21">
        <v>0</v>
      </c>
      <c r="AK36" s="10"/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21">
        <v>0</v>
      </c>
      <c r="BB36" s="10"/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21">
        <v>0</v>
      </c>
      <c r="BS36" s="10"/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21">
        <v>0</v>
      </c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</row>
    <row r="37" spans="1:290" ht="12.75" customHeight="1" x14ac:dyDescent="0.2">
      <c r="A37" s="8" t="s">
        <v>65</v>
      </c>
      <c r="B37" s="17">
        <v>1043</v>
      </c>
      <c r="C37" s="18" t="s">
        <v>34</v>
      </c>
      <c r="D37" s="9">
        <v>17606544.199999999</v>
      </c>
      <c r="E37" s="9">
        <v>0</v>
      </c>
      <c r="F37" s="9">
        <v>0</v>
      </c>
      <c r="G37" s="9">
        <v>0</v>
      </c>
      <c r="H37" s="9">
        <v>0</v>
      </c>
      <c r="I37" s="9">
        <v>31524.19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21">
        <v>17638068.390000001</v>
      </c>
      <c r="T37" s="10"/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21">
        <v>0</v>
      </c>
      <c r="AK37" s="10"/>
      <c r="AL37" s="9">
        <v>628865892</v>
      </c>
      <c r="AM37" s="9">
        <v>0</v>
      </c>
      <c r="AN37" s="9">
        <v>1238210.31</v>
      </c>
      <c r="AO37" s="9">
        <v>2948829.38</v>
      </c>
      <c r="AP37" s="9">
        <v>2635884.02</v>
      </c>
      <c r="AQ37" s="9">
        <v>5020951.7300000004</v>
      </c>
      <c r="AR37" s="9">
        <v>25031771.350000001</v>
      </c>
      <c r="AS37" s="9">
        <v>216122.11</v>
      </c>
      <c r="AT37" s="9">
        <v>0</v>
      </c>
      <c r="AU37" s="9">
        <v>5358254.87</v>
      </c>
      <c r="AV37" s="9">
        <v>0</v>
      </c>
      <c r="AW37" s="9">
        <v>0</v>
      </c>
      <c r="AX37" s="9">
        <v>13823954.539999999</v>
      </c>
      <c r="AY37" s="9">
        <v>0</v>
      </c>
      <c r="AZ37" s="9">
        <v>2904030.75</v>
      </c>
      <c r="BA37" s="21">
        <v>688043901.05999994</v>
      </c>
      <c r="BB37" s="10"/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21">
        <v>0</v>
      </c>
      <c r="BS37" s="10"/>
      <c r="BT37" s="9">
        <v>646472436.20000005</v>
      </c>
      <c r="BU37" s="9">
        <v>0</v>
      </c>
      <c r="BV37" s="9">
        <v>1238210.31</v>
      </c>
      <c r="BW37" s="9">
        <v>2948829.38</v>
      </c>
      <c r="BX37" s="9">
        <v>2635884.02</v>
      </c>
      <c r="BY37" s="9">
        <v>5052475.9200000009</v>
      </c>
      <c r="BZ37" s="9">
        <v>25031771.350000001</v>
      </c>
      <c r="CA37" s="9">
        <v>216122.11</v>
      </c>
      <c r="CB37" s="9">
        <v>0</v>
      </c>
      <c r="CC37" s="9">
        <v>5358254.87</v>
      </c>
      <c r="CD37" s="9">
        <v>0</v>
      </c>
      <c r="CE37" s="9">
        <v>0</v>
      </c>
      <c r="CF37" s="9">
        <v>13823954.539999999</v>
      </c>
      <c r="CG37" s="9">
        <v>0</v>
      </c>
      <c r="CH37" s="9">
        <v>2904030.75</v>
      </c>
      <c r="CI37" s="21">
        <v>705681969.44999993</v>
      </c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</row>
    <row r="38" spans="1:290" ht="12.75" customHeight="1" x14ac:dyDescent="0.2">
      <c r="A38" s="8" t="s">
        <v>66</v>
      </c>
      <c r="B38" s="17">
        <v>1044</v>
      </c>
      <c r="C38" s="18" t="s">
        <v>34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21">
        <v>0</v>
      </c>
      <c r="T38" s="10"/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1">
        <v>0</v>
      </c>
      <c r="AK38" s="10"/>
      <c r="AL38" s="9">
        <v>173967359.53</v>
      </c>
      <c r="AM38" s="9">
        <v>0</v>
      </c>
      <c r="AN38" s="9">
        <v>94802.42</v>
      </c>
      <c r="AO38" s="9">
        <v>0</v>
      </c>
      <c r="AP38" s="9">
        <v>0</v>
      </c>
      <c r="AQ38" s="9">
        <v>30745338.870000001</v>
      </c>
      <c r="AR38" s="9">
        <v>273615.73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21">
        <v>205081116.54999998</v>
      </c>
      <c r="BB38" s="10"/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21">
        <v>0</v>
      </c>
      <c r="BS38" s="10"/>
      <c r="BT38" s="9">
        <v>173967359.53</v>
      </c>
      <c r="BU38" s="9">
        <v>0</v>
      </c>
      <c r="BV38" s="9">
        <v>94802.42</v>
      </c>
      <c r="BW38" s="9">
        <v>0</v>
      </c>
      <c r="BX38" s="9">
        <v>0</v>
      </c>
      <c r="BY38" s="9">
        <v>30745338.870000001</v>
      </c>
      <c r="BZ38" s="9">
        <v>273615.73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21">
        <v>205081116.54999998</v>
      </c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</row>
    <row r="39" spans="1:290" ht="12.75" customHeight="1" x14ac:dyDescent="0.2">
      <c r="A39" s="8" t="s">
        <v>67</v>
      </c>
      <c r="B39" s="17">
        <v>1045</v>
      </c>
      <c r="C39" s="18" t="s">
        <v>34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21">
        <v>0</v>
      </c>
      <c r="T39" s="10"/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21">
        <v>0</v>
      </c>
      <c r="AK39" s="10"/>
      <c r="AL39" s="9">
        <v>255453329.99000001</v>
      </c>
      <c r="AM39" s="9">
        <v>0</v>
      </c>
      <c r="AN39" s="9">
        <v>37321.29</v>
      </c>
      <c r="AO39" s="9">
        <v>50466.67</v>
      </c>
      <c r="AP39" s="9">
        <v>0</v>
      </c>
      <c r="AQ39" s="9">
        <v>20045737.309999999</v>
      </c>
      <c r="AR39" s="9">
        <v>484653.15</v>
      </c>
      <c r="AS39" s="9">
        <v>86602.38</v>
      </c>
      <c r="AT39" s="9">
        <v>19420.759999999998</v>
      </c>
      <c r="AU39" s="9">
        <v>4806206.53</v>
      </c>
      <c r="AV39" s="9">
        <v>710272.43</v>
      </c>
      <c r="AW39" s="9">
        <v>0</v>
      </c>
      <c r="AX39" s="9">
        <v>34415107.960000001</v>
      </c>
      <c r="AY39" s="9">
        <v>0</v>
      </c>
      <c r="AZ39" s="9">
        <v>0</v>
      </c>
      <c r="BA39" s="21">
        <v>316109118.46999991</v>
      </c>
      <c r="BB39" s="10"/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21">
        <v>0</v>
      </c>
      <c r="BS39" s="10"/>
      <c r="BT39" s="9">
        <v>255453329.99000001</v>
      </c>
      <c r="BU39" s="9">
        <v>0</v>
      </c>
      <c r="BV39" s="9">
        <v>37321.29</v>
      </c>
      <c r="BW39" s="9">
        <v>50466.67</v>
      </c>
      <c r="BX39" s="9">
        <v>0</v>
      </c>
      <c r="BY39" s="9">
        <v>20045737.309999999</v>
      </c>
      <c r="BZ39" s="9">
        <v>484653.15</v>
      </c>
      <c r="CA39" s="9">
        <v>86602.38</v>
      </c>
      <c r="CB39" s="9">
        <v>19420.759999999998</v>
      </c>
      <c r="CC39" s="9">
        <v>4806206.53</v>
      </c>
      <c r="CD39" s="9">
        <v>710272.43</v>
      </c>
      <c r="CE39" s="9">
        <v>0</v>
      </c>
      <c r="CF39" s="9">
        <v>34415107.960000001</v>
      </c>
      <c r="CG39" s="9">
        <v>0</v>
      </c>
      <c r="CH39" s="9">
        <v>0</v>
      </c>
      <c r="CI39" s="21">
        <v>316109118.46999991</v>
      </c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</row>
    <row r="40" spans="1:290" ht="12.75" customHeight="1" x14ac:dyDescent="0.2">
      <c r="A40" s="8" t="s">
        <v>68</v>
      </c>
      <c r="B40" s="17">
        <v>1046</v>
      </c>
      <c r="C40" s="18" t="s">
        <v>34</v>
      </c>
      <c r="D40" s="9">
        <v>198973.65</v>
      </c>
      <c r="E40" s="9">
        <v>0</v>
      </c>
      <c r="F40" s="9">
        <v>50362.87</v>
      </c>
      <c r="G40" s="9">
        <v>37181.47</v>
      </c>
      <c r="H40" s="9">
        <v>43270.79</v>
      </c>
      <c r="I40" s="9">
        <v>114466.96</v>
      </c>
      <c r="J40" s="9">
        <v>80228.009999999995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147009.21</v>
      </c>
      <c r="Q40" s="9">
        <v>0</v>
      </c>
      <c r="R40" s="9">
        <v>0</v>
      </c>
      <c r="S40" s="21">
        <v>671492.96</v>
      </c>
      <c r="T40" s="10"/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21">
        <v>0</v>
      </c>
      <c r="AK40" s="10"/>
      <c r="AL40" s="9">
        <v>63115535.039999999</v>
      </c>
      <c r="AM40" s="9">
        <v>1280780.83</v>
      </c>
      <c r="AN40" s="9">
        <v>4350710.49</v>
      </c>
      <c r="AO40" s="9">
        <v>4250721.04</v>
      </c>
      <c r="AP40" s="9">
        <v>9871983.8599999994</v>
      </c>
      <c r="AQ40" s="9">
        <v>11958101.630000001</v>
      </c>
      <c r="AR40" s="9">
        <v>6468833.1299999999</v>
      </c>
      <c r="AS40" s="9">
        <v>0</v>
      </c>
      <c r="AT40" s="9">
        <v>144226.62</v>
      </c>
      <c r="AU40" s="9">
        <v>8198617.0899999999</v>
      </c>
      <c r="AV40" s="9">
        <v>291586.49</v>
      </c>
      <c r="AW40" s="9">
        <v>8956.07</v>
      </c>
      <c r="AX40" s="9">
        <v>32974523.140000001</v>
      </c>
      <c r="AY40" s="9">
        <v>877029.34</v>
      </c>
      <c r="AZ40" s="9">
        <v>0</v>
      </c>
      <c r="BA40" s="21">
        <v>143791604.77000001</v>
      </c>
      <c r="BB40" s="10"/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21">
        <v>0</v>
      </c>
      <c r="BS40" s="10"/>
      <c r="BT40" s="9">
        <v>63314508.689999998</v>
      </c>
      <c r="BU40" s="9">
        <v>1280780.83</v>
      </c>
      <c r="BV40" s="9">
        <v>4401073.3600000003</v>
      </c>
      <c r="BW40" s="9">
        <v>4287902.51</v>
      </c>
      <c r="BX40" s="9">
        <v>9915254.6499999985</v>
      </c>
      <c r="BY40" s="9">
        <v>12072568.590000002</v>
      </c>
      <c r="BZ40" s="9">
        <v>6549061.1399999997</v>
      </c>
      <c r="CA40" s="9">
        <v>0</v>
      </c>
      <c r="CB40" s="9">
        <v>144226.62</v>
      </c>
      <c r="CC40" s="9">
        <v>8198617.0899999999</v>
      </c>
      <c r="CD40" s="9">
        <v>291586.49</v>
      </c>
      <c r="CE40" s="9">
        <v>8956.07</v>
      </c>
      <c r="CF40" s="9">
        <v>33121532.350000001</v>
      </c>
      <c r="CG40" s="9">
        <v>877029.34</v>
      </c>
      <c r="CH40" s="9">
        <v>0</v>
      </c>
      <c r="CI40" s="21">
        <v>144463097.72999999</v>
      </c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</row>
    <row r="41" spans="1:290" ht="12.75" customHeight="1" x14ac:dyDescent="0.2">
      <c r="A41" s="8" t="s">
        <v>69</v>
      </c>
      <c r="B41" s="17">
        <v>1047</v>
      </c>
      <c r="C41" s="18" t="s">
        <v>34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21">
        <v>0</v>
      </c>
      <c r="T41" s="10"/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21">
        <v>0</v>
      </c>
      <c r="AK41" s="10"/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21">
        <v>0</v>
      </c>
      <c r="BB41" s="10"/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21">
        <v>0</v>
      </c>
      <c r="BS41" s="10"/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21">
        <v>0</v>
      </c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</row>
    <row r="42" spans="1:290" ht="12.75" customHeight="1" x14ac:dyDescent="0.2">
      <c r="A42" s="8" t="s">
        <v>70</v>
      </c>
      <c r="B42" s="17">
        <v>1048</v>
      </c>
      <c r="C42" s="18" t="s">
        <v>34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21">
        <v>0</v>
      </c>
      <c r="T42" s="10"/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21">
        <v>0</v>
      </c>
      <c r="AK42" s="10"/>
      <c r="AL42" s="9">
        <v>152597934.8599996</v>
      </c>
      <c r="AM42" s="9">
        <v>0</v>
      </c>
      <c r="AN42" s="9">
        <v>4418959.5900000017</v>
      </c>
      <c r="AO42" s="9">
        <v>727909.21000000008</v>
      </c>
      <c r="AP42" s="9">
        <v>0</v>
      </c>
      <c r="AQ42" s="9">
        <v>45258201.450000018</v>
      </c>
      <c r="AR42" s="9">
        <v>1381990.7499999998</v>
      </c>
      <c r="AS42" s="9">
        <v>0</v>
      </c>
      <c r="AT42" s="9">
        <v>8076713.0800000001</v>
      </c>
      <c r="AU42" s="9">
        <v>891991.42</v>
      </c>
      <c r="AV42" s="9">
        <v>5656.25</v>
      </c>
      <c r="AW42" s="9">
        <v>0</v>
      </c>
      <c r="AX42" s="9">
        <v>10776357.349999996</v>
      </c>
      <c r="AY42" s="9">
        <v>676018.33000000077</v>
      </c>
      <c r="AZ42" s="9">
        <v>0</v>
      </c>
      <c r="BA42" s="21">
        <v>224811732.28999963</v>
      </c>
      <c r="BB42" s="10"/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21">
        <v>0</v>
      </c>
      <c r="BS42" s="10"/>
      <c r="BT42" s="9">
        <v>152597934.8599996</v>
      </c>
      <c r="BU42" s="9">
        <v>0</v>
      </c>
      <c r="BV42" s="9">
        <v>4418959.5900000017</v>
      </c>
      <c r="BW42" s="9">
        <v>727909.21000000008</v>
      </c>
      <c r="BX42" s="9">
        <v>0</v>
      </c>
      <c r="BY42" s="9">
        <v>45258201.450000018</v>
      </c>
      <c r="BZ42" s="9">
        <v>1381990.7499999998</v>
      </c>
      <c r="CA42" s="9">
        <v>0</v>
      </c>
      <c r="CB42" s="9">
        <v>8076713.0800000001</v>
      </c>
      <c r="CC42" s="9">
        <v>891991.42</v>
      </c>
      <c r="CD42" s="9">
        <v>5656.25</v>
      </c>
      <c r="CE42" s="9">
        <v>0</v>
      </c>
      <c r="CF42" s="9">
        <v>10776357.349999996</v>
      </c>
      <c r="CG42" s="9">
        <v>676018.33000000077</v>
      </c>
      <c r="CH42" s="9">
        <v>0</v>
      </c>
      <c r="CI42" s="21">
        <v>224811732.28999963</v>
      </c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</row>
    <row r="43" spans="1:290" ht="12.75" customHeight="1" x14ac:dyDescent="0.2">
      <c r="A43" s="8" t="s">
        <v>71</v>
      </c>
      <c r="B43" s="17">
        <v>1049</v>
      </c>
      <c r="C43" s="18" t="s">
        <v>34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21">
        <v>0</v>
      </c>
      <c r="T43" s="10"/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21">
        <v>0</v>
      </c>
      <c r="AK43" s="10"/>
      <c r="AL43" s="9">
        <v>261038990.75999087</v>
      </c>
      <c r="AM43" s="9">
        <v>112951.45</v>
      </c>
      <c r="AN43" s="9">
        <v>685550.07999999984</v>
      </c>
      <c r="AO43" s="9">
        <v>412044.80999999994</v>
      </c>
      <c r="AP43" s="9">
        <v>144265.47999999998</v>
      </c>
      <c r="AQ43" s="9">
        <v>18158566.529999983</v>
      </c>
      <c r="AR43" s="9">
        <v>425773.79999999993</v>
      </c>
      <c r="AS43" s="9">
        <v>333.34</v>
      </c>
      <c r="AT43" s="9">
        <v>106203.69000000002</v>
      </c>
      <c r="AU43" s="9">
        <v>1632423.4500000004</v>
      </c>
      <c r="AV43" s="9">
        <v>3380645.4799999991</v>
      </c>
      <c r="AW43" s="9">
        <v>14054.29</v>
      </c>
      <c r="AX43" s="9">
        <v>1200507.7800000005</v>
      </c>
      <c r="AY43" s="9">
        <v>2934171.1999999988</v>
      </c>
      <c r="AZ43" s="9">
        <v>0</v>
      </c>
      <c r="BA43" s="21">
        <v>290246482.13999081</v>
      </c>
      <c r="BB43" s="10"/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21">
        <v>0</v>
      </c>
      <c r="BS43" s="10"/>
      <c r="BT43" s="9">
        <v>261038990.75999087</v>
      </c>
      <c r="BU43" s="9">
        <v>112951.45</v>
      </c>
      <c r="BV43" s="9">
        <v>685550.07999999984</v>
      </c>
      <c r="BW43" s="9">
        <v>412044.80999999994</v>
      </c>
      <c r="BX43" s="9">
        <v>144265.47999999998</v>
      </c>
      <c r="BY43" s="9">
        <v>18158566.529999983</v>
      </c>
      <c r="BZ43" s="9">
        <v>425773.79999999993</v>
      </c>
      <c r="CA43" s="9">
        <v>333.34</v>
      </c>
      <c r="CB43" s="9">
        <v>106203.69000000002</v>
      </c>
      <c r="CC43" s="9">
        <v>1632423.4500000004</v>
      </c>
      <c r="CD43" s="9">
        <v>3380645.4799999991</v>
      </c>
      <c r="CE43" s="9">
        <v>14054.29</v>
      </c>
      <c r="CF43" s="9">
        <v>1200507.7800000005</v>
      </c>
      <c r="CG43" s="9">
        <v>2934171.1999999988</v>
      </c>
      <c r="CH43" s="9">
        <v>0</v>
      </c>
      <c r="CI43" s="21">
        <v>290246482.13999081</v>
      </c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</row>
    <row r="44" spans="1:290" ht="12.75" customHeight="1" x14ac:dyDescent="0.2">
      <c r="A44" s="8" t="s">
        <v>72</v>
      </c>
      <c r="B44" s="17">
        <v>1050</v>
      </c>
      <c r="C44" s="18" t="s">
        <v>34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21">
        <v>0</v>
      </c>
      <c r="T44" s="10"/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21">
        <v>0</v>
      </c>
      <c r="AK44" s="10"/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21">
        <v>0</v>
      </c>
      <c r="BB44" s="10"/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21">
        <v>0</v>
      </c>
      <c r="BS44" s="10"/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21">
        <v>0</v>
      </c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</row>
    <row r="45" spans="1:290" ht="12.75" customHeight="1" x14ac:dyDescent="0.2">
      <c r="A45" s="8" t="s">
        <v>73</v>
      </c>
      <c r="B45" s="17">
        <v>1051</v>
      </c>
      <c r="C45" s="18" t="s">
        <v>34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21">
        <v>0</v>
      </c>
      <c r="T45" s="10"/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21">
        <v>0</v>
      </c>
      <c r="AK45" s="10"/>
      <c r="AL45" s="9">
        <v>4485837.93</v>
      </c>
      <c r="AM45" s="9">
        <v>0</v>
      </c>
      <c r="AN45" s="9">
        <v>962432.21</v>
      </c>
      <c r="AO45" s="9">
        <v>635837.84</v>
      </c>
      <c r="AP45" s="9">
        <v>650755.14</v>
      </c>
      <c r="AQ45" s="9">
        <v>1605229.06</v>
      </c>
      <c r="AR45" s="9">
        <v>2908711.73</v>
      </c>
      <c r="AS45" s="9">
        <v>104299.34</v>
      </c>
      <c r="AT45" s="9">
        <v>9445.35</v>
      </c>
      <c r="AU45" s="9">
        <v>1395447.92</v>
      </c>
      <c r="AV45" s="9">
        <v>10236.01</v>
      </c>
      <c r="AW45" s="9">
        <v>497534.18</v>
      </c>
      <c r="AX45" s="9">
        <v>4639827.67</v>
      </c>
      <c r="AY45" s="9">
        <v>23670.74</v>
      </c>
      <c r="AZ45" s="9">
        <v>0</v>
      </c>
      <c r="BA45" s="21">
        <v>17929265.119999997</v>
      </c>
      <c r="BB45" s="10"/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21">
        <v>0</v>
      </c>
      <c r="BS45" s="10"/>
      <c r="BT45" s="9">
        <v>4485837.93</v>
      </c>
      <c r="BU45" s="9">
        <v>0</v>
      </c>
      <c r="BV45" s="9">
        <v>962432.21</v>
      </c>
      <c r="BW45" s="9">
        <v>635837.84</v>
      </c>
      <c r="BX45" s="9">
        <v>650755.14</v>
      </c>
      <c r="BY45" s="9">
        <v>1605229.06</v>
      </c>
      <c r="BZ45" s="9">
        <v>2908711.73</v>
      </c>
      <c r="CA45" s="9">
        <v>104299.34</v>
      </c>
      <c r="CB45" s="9">
        <v>9445.35</v>
      </c>
      <c r="CC45" s="9">
        <v>1395447.92</v>
      </c>
      <c r="CD45" s="9">
        <v>10236.01</v>
      </c>
      <c r="CE45" s="9">
        <v>497534.18</v>
      </c>
      <c r="CF45" s="9">
        <v>4639827.67</v>
      </c>
      <c r="CG45" s="9">
        <v>23670.74</v>
      </c>
      <c r="CH45" s="9">
        <v>0</v>
      </c>
      <c r="CI45" s="21">
        <v>17929265.119999997</v>
      </c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</row>
    <row r="46" spans="1:290" ht="12.75" customHeight="1" x14ac:dyDescent="0.2">
      <c r="A46" s="8" t="s">
        <v>74</v>
      </c>
      <c r="B46" s="17">
        <v>1052</v>
      </c>
      <c r="C46" s="18" t="s">
        <v>34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21">
        <v>0</v>
      </c>
      <c r="T46" s="10"/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21">
        <v>0</v>
      </c>
      <c r="AK46" s="10"/>
      <c r="AL46" s="9">
        <v>15601380.27000002</v>
      </c>
      <c r="AM46" s="9">
        <v>0</v>
      </c>
      <c r="AN46" s="9">
        <v>278673.94</v>
      </c>
      <c r="AO46" s="9">
        <v>0</v>
      </c>
      <c r="AP46" s="9">
        <v>0</v>
      </c>
      <c r="AQ46" s="9">
        <v>2762578.3600000013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21">
        <v>18642632.570000023</v>
      </c>
      <c r="BB46" s="10"/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21">
        <v>0</v>
      </c>
      <c r="BS46" s="10"/>
      <c r="BT46" s="9">
        <v>15601380.27000002</v>
      </c>
      <c r="BU46" s="9">
        <v>0</v>
      </c>
      <c r="BV46" s="9">
        <v>278673.94</v>
      </c>
      <c r="BW46" s="9">
        <v>0</v>
      </c>
      <c r="BX46" s="9">
        <v>0</v>
      </c>
      <c r="BY46" s="9">
        <v>2762578.3600000013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21">
        <v>18642632.570000023</v>
      </c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</row>
    <row r="47" spans="1:290" ht="12.75" customHeight="1" x14ac:dyDescent="0.2">
      <c r="A47" s="8" t="s">
        <v>75</v>
      </c>
      <c r="B47" s="17">
        <v>1053</v>
      </c>
      <c r="C47" s="18" t="s">
        <v>34</v>
      </c>
      <c r="D47" s="9">
        <v>1994956.21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21">
        <v>1994956.21</v>
      </c>
      <c r="T47" s="10"/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21">
        <v>0</v>
      </c>
      <c r="AK47" s="10"/>
      <c r="AL47" s="9">
        <v>577291033.65999997</v>
      </c>
      <c r="AM47" s="9">
        <v>0</v>
      </c>
      <c r="AN47" s="9">
        <v>40890142.170000002</v>
      </c>
      <c r="AO47" s="9">
        <v>12047447.07</v>
      </c>
      <c r="AP47" s="9">
        <v>0</v>
      </c>
      <c r="AQ47" s="9">
        <v>76129290.030000001</v>
      </c>
      <c r="AR47" s="9">
        <v>13422501</v>
      </c>
      <c r="AS47" s="9">
        <v>0</v>
      </c>
      <c r="AT47" s="9">
        <v>19066729.600000001</v>
      </c>
      <c r="AU47" s="9">
        <v>2611.35</v>
      </c>
      <c r="AV47" s="9">
        <v>15413.66</v>
      </c>
      <c r="AW47" s="9">
        <v>0</v>
      </c>
      <c r="AX47" s="9">
        <v>19245195.239999998</v>
      </c>
      <c r="AY47" s="9">
        <v>14287.21</v>
      </c>
      <c r="AZ47" s="9">
        <v>0</v>
      </c>
      <c r="BA47" s="21">
        <v>758124650.99000001</v>
      </c>
      <c r="BB47" s="10"/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21">
        <v>0</v>
      </c>
      <c r="BS47" s="10"/>
      <c r="BT47" s="9">
        <v>579285989.87</v>
      </c>
      <c r="BU47" s="9">
        <v>0</v>
      </c>
      <c r="BV47" s="9">
        <v>40890142.170000002</v>
      </c>
      <c r="BW47" s="9">
        <v>12047447.07</v>
      </c>
      <c r="BX47" s="9">
        <v>0</v>
      </c>
      <c r="BY47" s="9">
        <v>76129290.030000001</v>
      </c>
      <c r="BZ47" s="9">
        <v>13422501</v>
      </c>
      <c r="CA47" s="9">
        <v>0</v>
      </c>
      <c r="CB47" s="9">
        <v>19066729.600000001</v>
      </c>
      <c r="CC47" s="9">
        <v>2611.35</v>
      </c>
      <c r="CD47" s="9">
        <v>15413.66</v>
      </c>
      <c r="CE47" s="9">
        <v>0</v>
      </c>
      <c r="CF47" s="9">
        <v>19245195.239999998</v>
      </c>
      <c r="CG47" s="9">
        <v>14287.21</v>
      </c>
      <c r="CH47" s="9">
        <v>0</v>
      </c>
      <c r="CI47" s="21">
        <v>760119607.20000005</v>
      </c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</row>
    <row r="48" spans="1:290" ht="12.75" customHeight="1" x14ac:dyDescent="0.2">
      <c r="A48" s="8" t="s">
        <v>76</v>
      </c>
      <c r="B48" s="17">
        <v>1054</v>
      </c>
      <c r="C48" s="18" t="s">
        <v>34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21">
        <v>0</v>
      </c>
      <c r="T48" s="10"/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21">
        <v>0</v>
      </c>
      <c r="AK48" s="10"/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21">
        <v>0</v>
      </c>
      <c r="BB48" s="10"/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21">
        <v>0</v>
      </c>
      <c r="BS48" s="10"/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21">
        <v>0</v>
      </c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</row>
    <row r="49" spans="1:290" ht="12.75" customHeight="1" x14ac:dyDescent="0.2">
      <c r="A49" s="8" t="s">
        <v>77</v>
      </c>
      <c r="B49" s="17">
        <v>1055</v>
      </c>
      <c r="C49" s="18" t="s">
        <v>34</v>
      </c>
      <c r="D49" s="9">
        <v>2980578.8900000085</v>
      </c>
      <c r="E49" s="9">
        <v>0</v>
      </c>
      <c r="F49" s="9">
        <v>20514.440000000002</v>
      </c>
      <c r="G49" s="9">
        <v>0</v>
      </c>
      <c r="H49" s="9">
        <v>0</v>
      </c>
      <c r="I49" s="9">
        <v>2044318.0799999707</v>
      </c>
      <c r="J49" s="9">
        <v>40780.899999999987</v>
      </c>
      <c r="K49" s="9">
        <v>0</v>
      </c>
      <c r="L49" s="9">
        <v>0</v>
      </c>
      <c r="M49" s="9">
        <v>0</v>
      </c>
      <c r="N49" s="9">
        <v>-2702.08</v>
      </c>
      <c r="O49" s="9">
        <v>0</v>
      </c>
      <c r="P49" s="9">
        <v>0</v>
      </c>
      <c r="Q49" s="9">
        <v>0</v>
      </c>
      <c r="R49" s="9">
        <v>0</v>
      </c>
      <c r="S49" s="21">
        <v>5083490.22999998</v>
      </c>
      <c r="T49" s="10"/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21">
        <v>0</v>
      </c>
      <c r="AK49" s="10"/>
      <c r="AL49" s="9">
        <v>211003672.24999845</v>
      </c>
      <c r="AM49" s="9">
        <v>30280.190000000002</v>
      </c>
      <c r="AN49" s="9">
        <v>1242922.4900000002</v>
      </c>
      <c r="AO49" s="9">
        <v>1049425.6899999997</v>
      </c>
      <c r="AP49" s="9">
        <v>1935419.3900000001</v>
      </c>
      <c r="AQ49" s="9">
        <v>23929895.459999971</v>
      </c>
      <c r="AR49" s="9">
        <v>6725256.2499999991</v>
      </c>
      <c r="AS49" s="9">
        <v>0</v>
      </c>
      <c r="AT49" s="9">
        <v>184899.87999999995</v>
      </c>
      <c r="AU49" s="9">
        <v>9095012.6099999901</v>
      </c>
      <c r="AV49" s="9">
        <v>493694.43000000017</v>
      </c>
      <c r="AW49" s="9">
        <v>100762.3</v>
      </c>
      <c r="AX49" s="9">
        <v>29052669.579999983</v>
      </c>
      <c r="AY49" s="9">
        <v>101891.33</v>
      </c>
      <c r="AZ49" s="9">
        <v>0</v>
      </c>
      <c r="BA49" s="21">
        <v>284945801.84999841</v>
      </c>
      <c r="BB49" s="10"/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21">
        <v>0</v>
      </c>
      <c r="BS49" s="10"/>
      <c r="BT49" s="9">
        <v>213984251.13999847</v>
      </c>
      <c r="BU49" s="9">
        <v>30280.190000000002</v>
      </c>
      <c r="BV49" s="9">
        <v>1263436.9300000002</v>
      </c>
      <c r="BW49" s="9">
        <v>1049425.6899999997</v>
      </c>
      <c r="BX49" s="9">
        <v>1935419.3900000001</v>
      </c>
      <c r="BY49" s="9">
        <v>25974213.539999943</v>
      </c>
      <c r="BZ49" s="9">
        <v>6766037.1499999994</v>
      </c>
      <c r="CA49" s="9">
        <v>0</v>
      </c>
      <c r="CB49" s="9">
        <v>184899.87999999995</v>
      </c>
      <c r="CC49" s="9">
        <v>9095012.6099999901</v>
      </c>
      <c r="CD49" s="9">
        <v>490992.35000000015</v>
      </c>
      <c r="CE49" s="9">
        <v>100762.3</v>
      </c>
      <c r="CF49" s="9">
        <v>29052669.579999983</v>
      </c>
      <c r="CG49" s="9">
        <v>101891.33</v>
      </c>
      <c r="CH49" s="9">
        <v>0</v>
      </c>
      <c r="CI49" s="21">
        <v>290029292.07999831</v>
      </c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</row>
    <row r="50" spans="1:290" ht="12.75" customHeight="1" x14ac:dyDescent="0.2">
      <c r="A50" s="8" t="s">
        <v>78</v>
      </c>
      <c r="B50" s="17">
        <v>1056</v>
      </c>
      <c r="C50" s="18" t="s">
        <v>34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21">
        <v>0</v>
      </c>
      <c r="T50" s="10"/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21">
        <v>0</v>
      </c>
      <c r="AK50" s="10"/>
      <c r="AL50" s="9">
        <v>88990.28</v>
      </c>
      <c r="AM50" s="9">
        <v>0</v>
      </c>
      <c r="AN50" s="9">
        <v>0</v>
      </c>
      <c r="AO50" s="9">
        <v>0</v>
      </c>
      <c r="AP50" s="9">
        <v>0</v>
      </c>
      <c r="AQ50" s="9">
        <v>10796.6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21">
        <v>99786.880000000005</v>
      </c>
      <c r="BB50" s="10"/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21">
        <v>0</v>
      </c>
      <c r="BS50" s="10"/>
      <c r="BT50" s="9">
        <v>88990.28</v>
      </c>
      <c r="BU50" s="9">
        <v>0</v>
      </c>
      <c r="BV50" s="9">
        <v>0</v>
      </c>
      <c r="BW50" s="9">
        <v>0</v>
      </c>
      <c r="BX50" s="9">
        <v>0</v>
      </c>
      <c r="BY50" s="9">
        <v>10796.6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21">
        <v>99786.880000000005</v>
      </c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</row>
    <row r="51" spans="1:290" ht="12.75" customHeight="1" x14ac:dyDescent="0.2">
      <c r="A51" s="8" t="s">
        <v>79</v>
      </c>
      <c r="B51" s="17">
        <v>1057</v>
      </c>
      <c r="C51" s="18" t="s">
        <v>34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21">
        <v>0</v>
      </c>
      <c r="T51" s="10"/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21">
        <v>0</v>
      </c>
      <c r="AK51" s="10"/>
      <c r="AL51" s="9">
        <v>31001921.870000001</v>
      </c>
      <c r="AM51" s="9">
        <v>0</v>
      </c>
      <c r="AN51" s="9">
        <v>281164.92000000004</v>
      </c>
      <c r="AO51" s="9">
        <v>199932.78</v>
      </c>
      <c r="AP51" s="9">
        <v>1613710.74</v>
      </c>
      <c r="AQ51" s="9">
        <v>1258750.4799999997</v>
      </c>
      <c r="AR51" s="9">
        <v>5585851.5399999991</v>
      </c>
      <c r="AS51" s="9">
        <v>0</v>
      </c>
      <c r="AT51" s="9">
        <v>179062.43000000002</v>
      </c>
      <c r="AU51" s="9">
        <v>222701.72</v>
      </c>
      <c r="AV51" s="9">
        <v>391104.18000000005</v>
      </c>
      <c r="AW51" s="9">
        <v>0</v>
      </c>
      <c r="AX51" s="9">
        <v>8116331.7700000014</v>
      </c>
      <c r="AY51" s="9">
        <v>0</v>
      </c>
      <c r="AZ51" s="9">
        <v>0</v>
      </c>
      <c r="BA51" s="21">
        <v>48850532.43</v>
      </c>
      <c r="BB51" s="10"/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21">
        <v>0</v>
      </c>
      <c r="BS51" s="10"/>
      <c r="BT51" s="9">
        <v>31001921.870000001</v>
      </c>
      <c r="BU51" s="9">
        <v>0</v>
      </c>
      <c r="BV51" s="9">
        <v>281164.92000000004</v>
      </c>
      <c r="BW51" s="9">
        <v>199932.78</v>
      </c>
      <c r="BX51" s="9">
        <v>1613710.74</v>
      </c>
      <c r="BY51" s="9">
        <v>1258750.4799999997</v>
      </c>
      <c r="BZ51" s="9">
        <v>5585851.5399999991</v>
      </c>
      <c r="CA51" s="9">
        <v>0</v>
      </c>
      <c r="CB51" s="9">
        <v>179062.43000000002</v>
      </c>
      <c r="CC51" s="9">
        <v>222701.72</v>
      </c>
      <c r="CD51" s="9">
        <v>391104.18000000005</v>
      </c>
      <c r="CE51" s="9">
        <v>0</v>
      </c>
      <c r="CF51" s="9">
        <v>8116331.7700000014</v>
      </c>
      <c r="CG51" s="9">
        <v>0</v>
      </c>
      <c r="CH51" s="9">
        <v>0</v>
      </c>
      <c r="CI51" s="21">
        <v>48850532.43</v>
      </c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</row>
    <row r="52" spans="1:290" ht="12.75" customHeight="1" x14ac:dyDescent="0.2">
      <c r="A52" s="8" t="s">
        <v>80</v>
      </c>
      <c r="B52" s="17">
        <v>1058</v>
      </c>
      <c r="C52" s="18" t="s">
        <v>34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21">
        <v>0</v>
      </c>
      <c r="T52" s="10"/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21">
        <v>0</v>
      </c>
      <c r="AK52" s="10"/>
      <c r="AL52" s="9">
        <v>9181919.3000000007</v>
      </c>
      <c r="AM52" s="9">
        <v>0</v>
      </c>
      <c r="AN52" s="9">
        <v>0</v>
      </c>
      <c r="AO52" s="9">
        <v>0</v>
      </c>
      <c r="AP52" s="9">
        <v>0</v>
      </c>
      <c r="AQ52" s="9">
        <v>1676812.34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21">
        <v>10858731.640000001</v>
      </c>
      <c r="BB52" s="10"/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21">
        <v>0</v>
      </c>
      <c r="BS52" s="10"/>
      <c r="BT52" s="9">
        <v>9181919.3000000007</v>
      </c>
      <c r="BU52" s="9">
        <v>0</v>
      </c>
      <c r="BV52" s="9">
        <v>0</v>
      </c>
      <c r="BW52" s="9">
        <v>0</v>
      </c>
      <c r="BX52" s="9">
        <v>0</v>
      </c>
      <c r="BY52" s="9">
        <v>1676812.34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21">
        <v>10858731.640000001</v>
      </c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</row>
    <row r="53" spans="1:290" ht="12.75" customHeight="1" x14ac:dyDescent="0.2">
      <c r="A53" s="8" t="s">
        <v>81</v>
      </c>
      <c r="B53" s="17">
        <v>1059</v>
      </c>
      <c r="C53" s="18" t="s">
        <v>34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21">
        <v>0</v>
      </c>
      <c r="T53" s="10"/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21">
        <v>0</v>
      </c>
      <c r="AK53" s="10"/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21">
        <v>0</v>
      </c>
      <c r="BB53" s="10"/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21">
        <v>0</v>
      </c>
      <c r="BS53" s="10"/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21">
        <v>0</v>
      </c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</row>
    <row r="54" spans="1:290" ht="12.75" customHeight="1" x14ac:dyDescent="0.2">
      <c r="A54" s="8" t="s">
        <v>82</v>
      </c>
      <c r="B54" s="17">
        <v>1060</v>
      </c>
      <c r="C54" s="18" t="s">
        <v>34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21">
        <v>0</v>
      </c>
      <c r="T54" s="10"/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21">
        <v>0</v>
      </c>
      <c r="AK54" s="10"/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21">
        <v>0</v>
      </c>
      <c r="BB54" s="10"/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21">
        <v>0</v>
      </c>
      <c r="BS54" s="10"/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21">
        <v>0</v>
      </c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</row>
    <row r="55" spans="1:290" ht="12.75" customHeight="1" x14ac:dyDescent="0.2">
      <c r="A55" s="8" t="s">
        <v>83</v>
      </c>
      <c r="B55" s="17">
        <v>1061</v>
      </c>
      <c r="C55" s="18" t="s">
        <v>34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21">
        <v>0</v>
      </c>
      <c r="T55" s="10"/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21">
        <v>0</v>
      </c>
      <c r="AK55" s="10"/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21">
        <v>0</v>
      </c>
      <c r="BB55" s="10"/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21">
        <v>0</v>
      </c>
      <c r="BS55" s="10"/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21">
        <v>0</v>
      </c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</row>
    <row r="56" spans="1:290" ht="12.75" customHeight="1" x14ac:dyDescent="0.2">
      <c r="A56" s="8" t="s">
        <v>84</v>
      </c>
      <c r="B56" s="17">
        <v>2001</v>
      </c>
      <c r="C56" s="18" t="s">
        <v>34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21">
        <v>0</v>
      </c>
      <c r="T56" s="10"/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21">
        <v>0</v>
      </c>
      <c r="AK56" s="10"/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21">
        <v>0</v>
      </c>
      <c r="BB56" s="10"/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21">
        <v>0</v>
      </c>
      <c r="BS56" s="10"/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21">
        <v>0</v>
      </c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</row>
    <row r="57" spans="1:290" ht="12.75" customHeight="1" x14ac:dyDescent="0.2">
      <c r="A57" s="8" t="s">
        <v>85</v>
      </c>
      <c r="B57" s="17">
        <v>2002</v>
      </c>
      <c r="C57" s="18" t="s">
        <v>86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21">
        <v>0</v>
      </c>
      <c r="T57" s="10"/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21">
        <v>0</v>
      </c>
      <c r="AK57" s="10"/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21">
        <v>0</v>
      </c>
      <c r="BB57" s="10"/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21">
        <v>0</v>
      </c>
      <c r="BS57" s="10"/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21">
        <v>0</v>
      </c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</row>
    <row r="58" spans="1:290" ht="12.75" customHeight="1" x14ac:dyDescent="0.2">
      <c r="A58" s="8" t="s">
        <v>87</v>
      </c>
      <c r="B58" s="17">
        <v>2005</v>
      </c>
      <c r="C58" s="18" t="s">
        <v>86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21">
        <v>0</v>
      </c>
      <c r="T58" s="10"/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21">
        <v>0</v>
      </c>
      <c r="AK58" s="10"/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21">
        <v>0</v>
      </c>
      <c r="BB58" s="10"/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21">
        <v>0</v>
      </c>
      <c r="BS58" s="10"/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21">
        <v>0</v>
      </c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</row>
    <row r="59" spans="1:290" ht="12.75" customHeight="1" x14ac:dyDescent="0.2">
      <c r="A59" s="8" t="s">
        <v>88</v>
      </c>
      <c r="B59" s="17">
        <v>2006</v>
      </c>
      <c r="C59" s="18" t="s">
        <v>89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21">
        <v>0</v>
      </c>
      <c r="T59" s="10"/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21">
        <v>0</v>
      </c>
      <c r="AK59" s="10"/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21">
        <v>0</v>
      </c>
      <c r="BB59" s="10"/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21">
        <v>0</v>
      </c>
      <c r="BS59" s="10"/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21">
        <v>0</v>
      </c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</row>
    <row r="60" spans="1:290" ht="12.75" customHeight="1" x14ac:dyDescent="0.2">
      <c r="A60" s="8" t="s">
        <v>90</v>
      </c>
      <c r="B60" s="17">
        <v>2007</v>
      </c>
      <c r="C60" s="18" t="s">
        <v>86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21">
        <v>0</v>
      </c>
      <c r="T60" s="10"/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21">
        <v>0</v>
      </c>
      <c r="AK60" s="10"/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21">
        <v>0</v>
      </c>
      <c r="BB60" s="10"/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21">
        <v>0</v>
      </c>
      <c r="BS60" s="10"/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21">
        <v>0</v>
      </c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</row>
    <row r="61" spans="1:290" ht="12.75" customHeight="1" x14ac:dyDescent="0.2">
      <c r="A61" s="8" t="s">
        <v>91</v>
      </c>
      <c r="B61" s="17">
        <v>2008</v>
      </c>
      <c r="C61" s="18" t="s">
        <v>86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21">
        <v>0</v>
      </c>
      <c r="T61" s="10"/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21">
        <v>0</v>
      </c>
      <c r="AK61" s="10"/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21">
        <v>0</v>
      </c>
      <c r="BB61" s="10"/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21">
        <v>0</v>
      </c>
      <c r="BS61" s="10"/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21">
        <v>0</v>
      </c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</row>
    <row r="62" spans="1:290" ht="12.75" customHeight="1" x14ac:dyDescent="0.2">
      <c r="A62" s="8" t="s">
        <v>92</v>
      </c>
      <c r="B62" s="17">
        <v>3001</v>
      </c>
      <c r="C62" s="18" t="s">
        <v>89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21">
        <v>0</v>
      </c>
      <c r="T62" s="10"/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21">
        <v>0</v>
      </c>
      <c r="AK62" s="10"/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21">
        <v>0</v>
      </c>
      <c r="BB62" s="10"/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21">
        <v>0</v>
      </c>
      <c r="BS62" s="10"/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21">
        <v>0</v>
      </c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</row>
    <row r="63" spans="1:290" ht="12.75" customHeight="1" x14ac:dyDescent="0.2">
      <c r="A63" s="8" t="s">
        <v>93</v>
      </c>
      <c r="B63" s="17">
        <v>3002</v>
      </c>
      <c r="C63" s="18" t="s">
        <v>89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21">
        <v>0</v>
      </c>
      <c r="T63" s="10"/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21">
        <v>0</v>
      </c>
      <c r="AK63" s="10"/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21">
        <v>0</v>
      </c>
      <c r="BB63" s="10"/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21">
        <v>0</v>
      </c>
      <c r="BS63" s="10"/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21">
        <v>0</v>
      </c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</row>
    <row r="64" spans="1:290" ht="12.75" customHeight="1" x14ac:dyDescent="0.2">
      <c r="A64" s="8" t="s">
        <v>94</v>
      </c>
      <c r="B64" s="17">
        <v>3003</v>
      </c>
      <c r="C64" s="18" t="s">
        <v>89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21">
        <v>0</v>
      </c>
      <c r="T64" s="10"/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21">
        <v>0</v>
      </c>
      <c r="AK64" s="10"/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21">
        <v>0</v>
      </c>
      <c r="BB64" s="10"/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21">
        <v>0</v>
      </c>
      <c r="BS64" s="10"/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21">
        <v>0</v>
      </c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</row>
    <row r="65" spans="1:290" ht="12.75" customHeight="1" x14ac:dyDescent="0.2">
      <c r="A65" s="8" t="s">
        <v>95</v>
      </c>
      <c r="B65" s="17">
        <v>3004</v>
      </c>
      <c r="C65" s="18" t="s">
        <v>89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21">
        <v>0</v>
      </c>
      <c r="T65" s="10"/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21">
        <v>0</v>
      </c>
      <c r="AK65" s="10"/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21">
        <v>0</v>
      </c>
      <c r="BB65" s="10"/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21">
        <v>0</v>
      </c>
      <c r="BS65" s="10"/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21">
        <v>0</v>
      </c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</row>
    <row r="66" spans="1:290" ht="12.75" customHeight="1" x14ac:dyDescent="0.2">
      <c r="A66" s="8" t="s">
        <v>96</v>
      </c>
      <c r="B66" s="17">
        <v>3005</v>
      </c>
      <c r="C66" s="18" t="s">
        <v>89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21">
        <v>0</v>
      </c>
      <c r="T66" s="10"/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21">
        <v>0</v>
      </c>
      <c r="AK66" s="10"/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21">
        <v>0</v>
      </c>
      <c r="BB66" s="10"/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21">
        <v>0</v>
      </c>
      <c r="BS66" s="10"/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21">
        <v>0</v>
      </c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</row>
    <row r="67" spans="1:290" ht="12.75" customHeight="1" x14ac:dyDescent="0.2">
      <c r="A67" s="8" t="s">
        <v>97</v>
      </c>
      <c r="B67" s="17">
        <v>3006</v>
      </c>
      <c r="C67" s="18" t="s">
        <v>89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21">
        <v>0</v>
      </c>
      <c r="T67" s="10"/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21">
        <v>0</v>
      </c>
      <c r="AK67" s="10"/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21">
        <v>0</v>
      </c>
      <c r="BB67" s="10"/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21">
        <v>0</v>
      </c>
      <c r="BS67" s="10"/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21">
        <v>0</v>
      </c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</row>
    <row r="68" spans="1:290" ht="12.75" customHeight="1" x14ac:dyDescent="0.2">
      <c r="A68" s="8" t="s">
        <v>98</v>
      </c>
      <c r="B68" s="17">
        <v>3007</v>
      </c>
      <c r="C68" s="18" t="s">
        <v>89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21">
        <v>0</v>
      </c>
      <c r="T68" s="10"/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21">
        <v>0</v>
      </c>
      <c r="AK68" s="10"/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21">
        <v>0</v>
      </c>
      <c r="BB68" s="10"/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21">
        <v>0</v>
      </c>
      <c r="BS68" s="10"/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21">
        <v>0</v>
      </c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</row>
    <row r="69" spans="1:290" ht="12.75" customHeight="1" x14ac:dyDescent="0.2">
      <c r="A69" s="8" t="s">
        <v>99</v>
      </c>
      <c r="B69" s="17">
        <v>3008</v>
      </c>
      <c r="C69" s="18" t="s">
        <v>89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21">
        <v>0</v>
      </c>
      <c r="T69" s="10"/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21">
        <v>0</v>
      </c>
      <c r="AK69" s="10"/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21">
        <v>0</v>
      </c>
      <c r="BB69" s="10"/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21">
        <v>0</v>
      </c>
      <c r="BS69" s="10"/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21">
        <v>0</v>
      </c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</row>
    <row r="70" spans="1:290" ht="12.75" customHeight="1" x14ac:dyDescent="0.2">
      <c r="A70" s="8" t="s">
        <v>100</v>
      </c>
      <c r="B70" s="17">
        <v>3009</v>
      </c>
      <c r="C70" s="18" t="s">
        <v>89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21">
        <v>0</v>
      </c>
      <c r="T70" s="10"/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21">
        <v>0</v>
      </c>
      <c r="AK70" s="10"/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21">
        <v>0</v>
      </c>
      <c r="BB70" s="10"/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21">
        <v>0</v>
      </c>
      <c r="BS70" s="10"/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21">
        <v>0</v>
      </c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</row>
    <row r="71" spans="1:290" ht="12.75" customHeight="1" x14ac:dyDescent="0.2">
      <c r="A71" s="8" t="s">
        <v>101</v>
      </c>
      <c r="B71" s="17">
        <v>3011</v>
      </c>
      <c r="C71" s="18" t="s">
        <v>89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21">
        <v>0</v>
      </c>
      <c r="T71" s="10"/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21">
        <v>0</v>
      </c>
      <c r="AK71" s="10"/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21">
        <v>0</v>
      </c>
      <c r="BB71" s="10"/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21">
        <v>0</v>
      </c>
      <c r="BS71" s="10"/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21">
        <v>0</v>
      </c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</row>
    <row r="72" spans="1:290" ht="12.75" customHeight="1" x14ac:dyDescent="0.2">
      <c r="A72" s="8" t="s">
        <v>102</v>
      </c>
      <c r="B72" s="17">
        <v>3012</v>
      </c>
      <c r="C72" s="18" t="s">
        <v>89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21">
        <v>0</v>
      </c>
      <c r="T72" s="10"/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21">
        <v>0</v>
      </c>
      <c r="AK72" s="10"/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21">
        <v>0</v>
      </c>
      <c r="BB72" s="10"/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21">
        <v>0</v>
      </c>
      <c r="BS72" s="10"/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21">
        <v>0</v>
      </c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</row>
    <row r="73" spans="1:290" ht="12.75" customHeight="1" x14ac:dyDescent="0.2">
      <c r="A73" s="8" t="s">
        <v>103</v>
      </c>
      <c r="B73" s="17">
        <v>3015</v>
      </c>
      <c r="C73" s="18" t="s">
        <v>89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21">
        <v>0</v>
      </c>
      <c r="T73" s="10"/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21">
        <v>0</v>
      </c>
      <c r="AK73" s="10"/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21">
        <v>0</v>
      </c>
      <c r="BB73" s="10"/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21">
        <v>0</v>
      </c>
      <c r="BS73" s="10"/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21">
        <v>0</v>
      </c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</row>
    <row r="74" spans="1:290" ht="12.75" customHeight="1" x14ac:dyDescent="0.2">
      <c r="A74" s="8" t="s">
        <v>104</v>
      </c>
      <c r="B74" s="17">
        <v>3016</v>
      </c>
      <c r="C74" s="18" t="s">
        <v>89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21">
        <v>0</v>
      </c>
      <c r="T74" s="10"/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21">
        <v>0</v>
      </c>
      <c r="AK74" s="10"/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21">
        <v>0</v>
      </c>
      <c r="BB74" s="10"/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21">
        <v>0</v>
      </c>
      <c r="BS74" s="10"/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21">
        <v>0</v>
      </c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</row>
    <row r="75" spans="1:290" x14ac:dyDescent="0.2">
      <c r="A75" s="8" t="s">
        <v>105</v>
      </c>
      <c r="B75" s="17">
        <v>3017</v>
      </c>
      <c r="C75" s="18" t="s">
        <v>89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21">
        <v>0</v>
      </c>
      <c r="T75" s="10"/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21">
        <v>0</v>
      </c>
      <c r="AK75" s="10"/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21">
        <v>0</v>
      </c>
      <c r="BB75" s="10"/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21">
        <v>0</v>
      </c>
      <c r="BS75" s="10"/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21">
        <v>0</v>
      </c>
    </row>
    <row r="76" spans="1:290" x14ac:dyDescent="0.2">
      <c r="A76" s="8" t="s">
        <v>106</v>
      </c>
      <c r="B76" s="17">
        <v>3018</v>
      </c>
      <c r="C76" s="18" t="s">
        <v>89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21">
        <v>0</v>
      </c>
      <c r="T76" s="10"/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21">
        <v>0</v>
      </c>
      <c r="AK76" s="10"/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21">
        <v>0</v>
      </c>
      <c r="BB76" s="10"/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21">
        <v>0</v>
      </c>
      <c r="BS76" s="10"/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21">
        <v>0</v>
      </c>
    </row>
    <row r="77" spans="1:290" s="10" customFormat="1" x14ac:dyDescent="0.2">
      <c r="A77" s="11" t="s">
        <v>107</v>
      </c>
      <c r="B77" s="19">
        <v>9000</v>
      </c>
      <c r="C77" s="18" t="s">
        <v>108</v>
      </c>
      <c r="D77" s="12">
        <v>58647840.9898533</v>
      </c>
      <c r="E77" s="12">
        <v>-8948.009999599999</v>
      </c>
      <c r="F77" s="12">
        <v>2009991.3199946</v>
      </c>
      <c r="G77" s="12">
        <v>473985.70999999996</v>
      </c>
      <c r="H77" s="12">
        <v>-209779.42999990002</v>
      </c>
      <c r="I77" s="12">
        <v>16578352.17992807</v>
      </c>
      <c r="J77" s="12">
        <v>3196993.3899921998</v>
      </c>
      <c r="K77" s="12">
        <v>0</v>
      </c>
      <c r="L77" s="12">
        <v>1191784.2499877</v>
      </c>
      <c r="M77" s="12">
        <v>-7233.0799995999996</v>
      </c>
      <c r="N77" s="12">
        <v>-3278.399999700001</v>
      </c>
      <c r="O77" s="12">
        <v>6372.42</v>
      </c>
      <c r="P77" s="12">
        <v>11498966.489987001</v>
      </c>
      <c r="Q77" s="12">
        <v>570500.06999969995</v>
      </c>
      <c r="R77" s="12">
        <v>0</v>
      </c>
      <c r="S77" s="12">
        <v>93945547.899743736</v>
      </c>
      <c r="U77" s="12">
        <v>33339460.919999998</v>
      </c>
      <c r="V77" s="12">
        <v>10350</v>
      </c>
      <c r="W77" s="12">
        <v>21783.41</v>
      </c>
      <c r="X77" s="12">
        <v>945003.65</v>
      </c>
      <c r="Y77" s="12">
        <v>51000</v>
      </c>
      <c r="Z77" s="12">
        <v>1844182.88</v>
      </c>
      <c r="AA77" s="12">
        <v>4845633.09</v>
      </c>
      <c r="AB77" s="12">
        <v>0</v>
      </c>
      <c r="AC77" s="12">
        <v>0</v>
      </c>
      <c r="AD77" s="12">
        <v>656230.92000000004</v>
      </c>
      <c r="AE77" s="12">
        <v>-95118.99</v>
      </c>
      <c r="AF77" s="12">
        <v>0</v>
      </c>
      <c r="AG77" s="12">
        <v>163074.04999999999</v>
      </c>
      <c r="AH77" s="12">
        <v>518820.89</v>
      </c>
      <c r="AI77" s="12">
        <v>0</v>
      </c>
      <c r="AJ77" s="12">
        <v>42300420.819999993</v>
      </c>
      <c r="AL77" s="12">
        <v>13573199209.874548</v>
      </c>
      <c r="AM77" s="12">
        <v>33240358.559994504</v>
      </c>
      <c r="AN77" s="12">
        <v>337143724.30591476</v>
      </c>
      <c r="AO77" s="12">
        <v>193971917.38160512</v>
      </c>
      <c r="AP77" s="12">
        <v>307713731.23249823</v>
      </c>
      <c r="AQ77" s="12">
        <v>2352377332.6180892</v>
      </c>
      <c r="AR77" s="12">
        <v>1110695431.5382209</v>
      </c>
      <c r="AS77" s="12">
        <v>59754799.03999301</v>
      </c>
      <c r="AT77" s="12">
        <v>530337483.13371032</v>
      </c>
      <c r="AU77" s="12">
        <v>507649612.92431772</v>
      </c>
      <c r="AV77" s="12">
        <v>49107439.70520319</v>
      </c>
      <c r="AW77" s="12">
        <v>49762420.300055996</v>
      </c>
      <c r="AX77" s="12">
        <v>1661826835.250066</v>
      </c>
      <c r="AY77" s="12">
        <v>432296572.08980048</v>
      </c>
      <c r="AZ77" s="12">
        <v>5221988.4799996996</v>
      </c>
      <c r="BA77" s="12">
        <v>21204298856.434021</v>
      </c>
      <c r="BC77" s="12">
        <v>201034.64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201034.64</v>
      </c>
      <c r="BT77" s="12">
        <v>13665387546.424406</v>
      </c>
      <c r="BU77" s="12">
        <v>33241760.549994908</v>
      </c>
      <c r="BV77" s="12">
        <v>339175499.03590935</v>
      </c>
      <c r="BW77" s="12">
        <v>195390906.74160507</v>
      </c>
      <c r="BX77" s="12">
        <v>307554951.80249828</v>
      </c>
      <c r="BY77" s="12">
        <v>2370799867.6780167</v>
      </c>
      <c r="BZ77" s="12">
        <v>1118738058.0182133</v>
      </c>
      <c r="CA77" s="12">
        <v>59754799.03999301</v>
      </c>
      <c r="CB77" s="12">
        <v>531529267.38369805</v>
      </c>
      <c r="CC77" s="12">
        <v>508298610.76431811</v>
      </c>
      <c r="CD77" s="12">
        <v>49009042.315203495</v>
      </c>
      <c r="CE77" s="12">
        <v>49768792.720055997</v>
      </c>
      <c r="CF77" s="12">
        <v>1673488875.7900529</v>
      </c>
      <c r="CG77" s="12">
        <v>433385893.04980022</v>
      </c>
      <c r="CH77" s="12">
        <v>5221988.4799996996</v>
      </c>
      <c r="CI77" s="12">
        <v>21340745859.793766</v>
      </c>
    </row>
    <row r="78" spans="1:290" s="10" customFormat="1" x14ac:dyDescent="0.2">
      <c r="A78" s="11" t="s">
        <v>109</v>
      </c>
      <c r="B78" s="19">
        <v>9001</v>
      </c>
      <c r="C78" s="18" t="s">
        <v>110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</row>
    <row r="79" spans="1:290" s="10" customFormat="1" x14ac:dyDescent="0.2">
      <c r="A79" s="11" t="s">
        <v>111</v>
      </c>
      <c r="B79" s="19">
        <v>9003</v>
      </c>
      <c r="C79" s="18" t="s">
        <v>112</v>
      </c>
      <c r="D79" s="12">
        <v>58647840.9898533</v>
      </c>
      <c r="E79" s="12">
        <v>-8948.009999599999</v>
      </c>
      <c r="F79" s="12">
        <v>2009991.3199946</v>
      </c>
      <c r="G79" s="12">
        <v>473985.70999999996</v>
      </c>
      <c r="H79" s="12">
        <v>-209779.42999990002</v>
      </c>
      <c r="I79" s="12">
        <v>16578352.17992807</v>
      </c>
      <c r="J79" s="12">
        <v>3196993.3899921998</v>
      </c>
      <c r="K79" s="12">
        <v>0</v>
      </c>
      <c r="L79" s="12">
        <v>1191784.2499877</v>
      </c>
      <c r="M79" s="12">
        <v>-7233.0799995999996</v>
      </c>
      <c r="N79" s="12">
        <v>-3278.399999700001</v>
      </c>
      <c r="O79" s="12">
        <v>6372.42</v>
      </c>
      <c r="P79" s="12">
        <v>11498966.489987001</v>
      </c>
      <c r="Q79" s="12">
        <v>570500.06999969995</v>
      </c>
      <c r="R79" s="12">
        <v>0</v>
      </c>
      <c r="S79" s="12">
        <v>93945547.899743736</v>
      </c>
      <c r="U79" s="12">
        <v>33339460.919999998</v>
      </c>
      <c r="V79" s="12">
        <v>10350</v>
      </c>
      <c r="W79" s="12">
        <v>21783.41</v>
      </c>
      <c r="X79" s="12">
        <v>945003.65</v>
      </c>
      <c r="Y79" s="12">
        <v>51000</v>
      </c>
      <c r="Z79" s="12">
        <v>1844182.88</v>
      </c>
      <c r="AA79" s="12">
        <v>4845633.09</v>
      </c>
      <c r="AB79" s="12">
        <v>0</v>
      </c>
      <c r="AC79" s="12">
        <v>0</v>
      </c>
      <c r="AD79" s="12">
        <v>656230.92000000004</v>
      </c>
      <c r="AE79" s="12">
        <v>-95118.99</v>
      </c>
      <c r="AF79" s="12">
        <v>0</v>
      </c>
      <c r="AG79" s="12">
        <v>163074.04999999999</v>
      </c>
      <c r="AH79" s="12">
        <v>518820.89</v>
      </c>
      <c r="AI79" s="12">
        <v>0</v>
      </c>
      <c r="AJ79" s="12">
        <v>42300420.819999993</v>
      </c>
      <c r="AL79" s="12">
        <v>13573199209.874548</v>
      </c>
      <c r="AM79" s="12">
        <v>33240358.559994504</v>
      </c>
      <c r="AN79" s="12">
        <v>337143724.30591476</v>
      </c>
      <c r="AO79" s="12">
        <v>193971917.38160512</v>
      </c>
      <c r="AP79" s="12">
        <v>307713731.23249823</v>
      </c>
      <c r="AQ79" s="12">
        <v>2352377332.6180892</v>
      </c>
      <c r="AR79" s="12">
        <v>1110695431.5382209</v>
      </c>
      <c r="AS79" s="12">
        <v>59754799.03999301</v>
      </c>
      <c r="AT79" s="12">
        <v>530337483.13371032</v>
      </c>
      <c r="AU79" s="12">
        <v>507649612.92431772</v>
      </c>
      <c r="AV79" s="12">
        <v>49107439.70520319</v>
      </c>
      <c r="AW79" s="12">
        <v>49762420.300055996</v>
      </c>
      <c r="AX79" s="12">
        <v>1661826835.250066</v>
      </c>
      <c r="AY79" s="12">
        <v>432296572.08980048</v>
      </c>
      <c r="AZ79" s="12">
        <v>5221988.4799996996</v>
      </c>
      <c r="BA79" s="12">
        <v>21204298856.434021</v>
      </c>
      <c r="BC79" s="12">
        <v>201034.64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201034.64</v>
      </c>
      <c r="BT79" s="12">
        <v>13665387546.424406</v>
      </c>
      <c r="BU79" s="12">
        <v>33241760.549994908</v>
      </c>
      <c r="BV79" s="12">
        <v>339175499.03590935</v>
      </c>
      <c r="BW79" s="12">
        <v>195390906.74160507</v>
      </c>
      <c r="BX79" s="12">
        <v>307554951.80249828</v>
      </c>
      <c r="BY79" s="12">
        <v>2370799867.6780167</v>
      </c>
      <c r="BZ79" s="12">
        <v>1118738058.0182133</v>
      </c>
      <c r="CA79" s="12">
        <v>59754799.03999301</v>
      </c>
      <c r="CB79" s="12">
        <v>531529267.38369805</v>
      </c>
      <c r="CC79" s="12">
        <v>508298610.76431811</v>
      </c>
      <c r="CD79" s="12">
        <v>49009042.315203495</v>
      </c>
      <c r="CE79" s="12">
        <v>49768792.720055997</v>
      </c>
      <c r="CF79" s="12">
        <v>1673488875.7900529</v>
      </c>
      <c r="CG79" s="12">
        <v>433385893.04980022</v>
      </c>
      <c r="CH79" s="12">
        <v>5221988.4799996996</v>
      </c>
      <c r="CI79" s="12">
        <v>21340745859.793766</v>
      </c>
    </row>
    <row r="80" spans="1:290" s="10" customFormat="1" x14ac:dyDescent="0.2">
      <c r="A80" s="13"/>
      <c r="B80" s="13"/>
      <c r="C80" s="13"/>
    </row>
    <row r="81" spans="1:3" s="10" customFormat="1" x14ac:dyDescent="0.2">
      <c r="A81" s="13"/>
      <c r="B81" s="13"/>
      <c r="C81" s="13"/>
    </row>
    <row r="82" spans="1:3" s="10" customFormat="1" x14ac:dyDescent="0.2">
      <c r="A82" s="13"/>
      <c r="B82" s="13"/>
      <c r="C82" s="13"/>
    </row>
    <row r="83" spans="1:3" s="10" customFormat="1" x14ac:dyDescent="0.2">
      <c r="A83" s="13"/>
      <c r="B83" s="13"/>
      <c r="C83" s="13"/>
    </row>
    <row r="84" spans="1:3" s="10" customFormat="1" x14ac:dyDescent="0.2">
      <c r="A84" s="13"/>
      <c r="B84" s="13"/>
      <c r="C84" s="13"/>
    </row>
    <row r="85" spans="1:3" s="10" customFormat="1" x14ac:dyDescent="0.2">
      <c r="A85" s="13"/>
      <c r="B85" s="13"/>
      <c r="C85" s="13"/>
    </row>
    <row r="86" spans="1:3" s="10" customFormat="1" x14ac:dyDescent="0.2">
      <c r="A86" s="13"/>
      <c r="B86" s="13"/>
      <c r="C86" s="13"/>
    </row>
    <row r="87" spans="1:3" s="10" customFormat="1" x14ac:dyDescent="0.2">
      <c r="A87" s="13"/>
      <c r="B87" s="13"/>
      <c r="C87" s="13"/>
    </row>
    <row r="88" spans="1:3" s="10" customFormat="1" x14ac:dyDescent="0.2">
      <c r="A88" s="13"/>
      <c r="B88" s="13"/>
      <c r="C88" s="13"/>
    </row>
    <row r="89" spans="1:3" s="10" customFormat="1" x14ac:dyDescent="0.2">
      <c r="A89" s="13"/>
      <c r="B89" s="13"/>
      <c r="C89" s="13"/>
    </row>
    <row r="90" spans="1:3" s="10" customFormat="1" x14ac:dyDescent="0.2">
      <c r="A90" s="13"/>
      <c r="B90" s="13"/>
      <c r="C90" s="13"/>
    </row>
    <row r="91" spans="1:3" s="10" customFormat="1" x14ac:dyDescent="0.2">
      <c r="A91" s="13"/>
      <c r="B91" s="13"/>
      <c r="C91" s="13"/>
    </row>
    <row r="92" spans="1:3" s="10" customFormat="1" x14ac:dyDescent="0.2">
      <c r="A92" s="13"/>
      <c r="B92" s="13"/>
      <c r="C92" s="13"/>
    </row>
    <row r="93" spans="1:3" s="10" customFormat="1" x14ac:dyDescent="0.2">
      <c r="A93" s="13"/>
      <c r="B93" s="13"/>
      <c r="C93" s="13"/>
    </row>
  </sheetData>
  <mergeCells count="5">
    <mergeCell ref="D5:R5"/>
    <mergeCell ref="U5:AI5"/>
    <mergeCell ref="AL5:AZ5"/>
    <mergeCell ref="BC5:BQ5"/>
    <mergeCell ref="BT5:CH5"/>
  </mergeCells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Özet</vt:lpstr>
      <vt:lpstr>Genel</vt:lpstr>
      <vt:lpstr>Alt Branş Teminat Adet</vt:lpstr>
      <vt:lpstr>Yazılan Prim</vt:lpstr>
      <vt:lpstr>Araç_Tipi</vt:lpstr>
      <vt:lpstr>Ürün_Tipi</vt:lpstr>
      <vt:lpstr>Ürün_Tipi_2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2025-03-23T15:14:12Z</dcterms:created>
  <dcterms:modified xsi:type="dcterms:W3CDTF">2025-03-23T15:21:17Z</dcterms:modified>
</cp:coreProperties>
</file>